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heme/themeOverride6.xml" ContentType="application/vnd.openxmlformats-officedocument.themeOverrid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15" windowWidth="18000" windowHeight="12015" tabRatio="659"/>
  </bookViews>
  <sheets>
    <sheet name="Données" sheetId="1" r:id="rId1"/>
    <sheet name="Graph oeuf 1" sheetId="2" r:id="rId2"/>
    <sheet name="Graph oeuf 2" sheetId="3" r:id="rId3"/>
    <sheet name="Graph oeuf 3" sheetId="4" r:id="rId4"/>
    <sheet name="Graph oeuf 4" sheetId="5" r:id="rId5"/>
    <sheet name="Graph oeuf 5" sheetId="6" r:id="rId6"/>
    <sheet name="Graph oeuf 6" sheetId="7" r:id="rId7"/>
    <sheet name="espèces" sheetId="8" state="hidden" r:id="rId8"/>
    <sheet name="Adresse" sheetId="9" r:id="rId9"/>
  </sheets>
  <definedNames>
    <definedName name="espece_paon_faisan">espèces!$A$1:$A$42</definedName>
  </definedNames>
  <calcPr calcId="125725"/>
</workbook>
</file>

<file path=xl/calcChain.xml><?xml version="1.0" encoding="utf-8"?>
<calcChain xmlns="http://schemas.openxmlformats.org/spreadsheetml/2006/main">
  <c r="F5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D1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J12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</calcChain>
</file>

<file path=xl/sharedStrings.xml><?xml version="1.0" encoding="utf-8"?>
<sst xmlns="http://schemas.openxmlformats.org/spreadsheetml/2006/main" count="91" uniqueCount="75">
  <si>
    <t>Valeurs 
mesurées</t>
  </si>
  <si>
    <t>Valeurs 
théoriques</t>
  </si>
  <si>
    <t>Jour d'incubation 
N°</t>
  </si>
  <si>
    <t>Date</t>
  </si>
  <si>
    <t>Poids de 
l'œuf</t>
  </si>
  <si>
    <t>Œufs N°6</t>
  </si>
  <si>
    <t>Œufs N°5</t>
  </si>
  <si>
    <t>Œufs N°4</t>
  </si>
  <si>
    <t>Œufs N°3</t>
  </si>
  <si>
    <t>Œufs N°2</t>
  </si>
  <si>
    <t>Œufs N°1</t>
  </si>
  <si>
    <t>Lophophore resplendissant</t>
  </si>
  <si>
    <t>Espèce :</t>
  </si>
  <si>
    <t>Date 
d'éclosion</t>
  </si>
  <si>
    <t>Date début
incubation</t>
  </si>
  <si>
    <t>ŒUF N° 2</t>
  </si>
  <si>
    <t>ŒUF N° 1</t>
  </si>
  <si>
    <t>ŒUF N° 3</t>
  </si>
  <si>
    <t>ŒUF N° 4</t>
  </si>
  <si>
    <t>ŒUF N° 5</t>
  </si>
  <si>
    <t>ŒUF N° 6</t>
  </si>
  <si>
    <t>Courbe de perte de poids pour plusieurs œufs
d'une même espèce mis en incubation le même jour</t>
  </si>
  <si>
    <t>Tragopan satyre</t>
  </si>
  <si>
    <t>Tragopan de Temminck</t>
  </si>
  <si>
    <t xml:space="preserve">Tragopan de Blyth </t>
  </si>
  <si>
    <t xml:space="preserve">Tragopan de Cabot </t>
  </si>
  <si>
    <t>Eulophe koklass</t>
  </si>
  <si>
    <t>Hokki blanc</t>
  </si>
  <si>
    <t>Hokki brun</t>
  </si>
  <si>
    <t>Hokki bleu</t>
  </si>
  <si>
    <t>Faisan de Salvadori</t>
  </si>
  <si>
    <t>Faisan d'Edwards</t>
  </si>
  <si>
    <t>Faisan vietnamien</t>
  </si>
  <si>
    <t>ssp Faisan kalij à dos noir</t>
  </si>
  <si>
    <t>ssp Faisan kalij noir</t>
  </si>
  <si>
    <t>ssp Faisan kalij de Reynaud</t>
  </si>
  <si>
    <t>ssp Faisan kalij de Crawfurd</t>
  </si>
  <si>
    <t>ssp Faisan argenté</t>
  </si>
  <si>
    <t>Faisan de Swinhoe</t>
  </si>
  <si>
    <t>Faisan prélat</t>
  </si>
  <si>
    <t>Faisan noble</t>
  </si>
  <si>
    <t xml:space="preserve"> Faisan de Vieillot</t>
  </si>
  <si>
    <t>Faisan de Sumatra</t>
  </si>
  <si>
    <t>Faisan de Wallich</t>
  </si>
  <si>
    <t>Faisan d'Elliot</t>
  </si>
  <si>
    <t xml:space="preserve">Faisan de Hume </t>
  </si>
  <si>
    <t>Faisan Mikado</t>
  </si>
  <si>
    <t>Faisan vénéré</t>
  </si>
  <si>
    <t>Faisan de Colchide</t>
  </si>
  <si>
    <t>Faisan versicolore</t>
  </si>
  <si>
    <t>Faisan doré</t>
  </si>
  <si>
    <t>Faisan de Lady Amherst</t>
  </si>
  <si>
    <t>Faisan Isabelle</t>
  </si>
  <si>
    <t>Eperonnier chinquis</t>
  </si>
  <si>
    <t>Eperonnier Napoléon</t>
  </si>
  <si>
    <t>Eperonnier de Germain</t>
  </si>
  <si>
    <t>Eperonnier de Rothschild</t>
  </si>
  <si>
    <t>Eperonnier de Bornéo</t>
  </si>
  <si>
    <t>Paon bleu</t>
  </si>
  <si>
    <t xml:space="preserve">Paon spicifère </t>
  </si>
  <si>
    <t>Nombre de  jours 
d'incubation</t>
  </si>
  <si>
    <t xml:space="preserve">Faisan scintillant </t>
  </si>
  <si>
    <t>ssp Faisan huppe blanche</t>
  </si>
  <si>
    <t xml:space="preserve">Eperonnier malais </t>
  </si>
  <si>
    <t>Perte de poids
adapté à 
l'espèce</t>
  </si>
  <si>
    <t>www.ovo-site.net/topic/index.html</t>
  </si>
  <si>
    <t>http://faisan-ornement.blog4ever.com/blog/index-510295.html</t>
  </si>
  <si>
    <t>Quelques sites internet</t>
  </si>
  <si>
    <t>Mon blog "ECLATS DE PLUMES"</t>
  </si>
  <si>
    <t>Me contacter</t>
  </si>
  <si>
    <t>samuel22-c@orange.fr</t>
  </si>
  <si>
    <t>www.cd3wd.com/cd3wd_40/lstock/001/agrodoks/34-f-2004_screen.pdf</t>
  </si>
  <si>
    <t>http://levirouil.free.fr/index.html</t>
  </si>
  <si>
    <t>http://paons-faisans.forumactif.org/f38-l-incubation</t>
  </si>
  <si>
    <t>La saisie est seulement autorisée dans les cases blanches.
Ne rien inscrire sur cette feuille pour la garder intact , 
préférez en créer une autre à partir de celle-ci. ( Ctrl +click gauche sur l'onglet )Déplacer la feuille marquée d'une croix vers la droite.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</si>
</sst>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7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u/>
      <sz val="12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/>
    <xf numFmtId="0" fontId="0" fillId="0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0" fontId="0" fillId="4" borderId="2" xfId="0" applyFill="1" applyBorder="1"/>
    <xf numFmtId="0" fontId="0" fillId="6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1" xfId="0" applyFill="1" applyBorder="1"/>
    <xf numFmtId="0" fontId="2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center"/>
    </xf>
    <xf numFmtId="0" fontId="0" fillId="2" borderId="0" xfId="0" applyFill="1" applyAlignment="1">
      <alignment horizontal="left"/>
    </xf>
    <xf numFmtId="0" fontId="4" fillId="7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6" fillId="2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9" borderId="0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8" borderId="0" xfId="0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8"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theme="1" tint="0.499984740745262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8"/>
          <c:order val="0"/>
          <c:tx>
            <c:strRef>
              <c:f>Données!$D$11</c:f>
              <c:strCache>
                <c:ptCount val="1"/>
                <c:pt idx="0">
                  <c:v>Valeurs 
théoriques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(Données!$D$10:$E$10,Données!$D$12:$D$46)</c:f>
              <c:numCache>
                <c:formatCode>General</c:formatCode>
                <c:ptCount val="37"/>
                <c:pt idx="0">
                  <c:v>49</c:v>
                </c:pt>
                <c:pt idx="2" formatCode="0.00">
                  <c:v>48.755000000000003</c:v>
                </c:pt>
                <c:pt idx="3" formatCode="0.00">
                  <c:v>48.510000000000005</c:v>
                </c:pt>
                <c:pt idx="4" formatCode="0.00">
                  <c:v>48.265000000000008</c:v>
                </c:pt>
                <c:pt idx="5" formatCode="0.00">
                  <c:v>48.02000000000001</c:v>
                </c:pt>
                <c:pt idx="6" formatCode="0.00">
                  <c:v>47.775000000000013</c:v>
                </c:pt>
                <c:pt idx="7" formatCode="0.00">
                  <c:v>47.530000000000015</c:v>
                </c:pt>
                <c:pt idx="8" formatCode="0.00">
                  <c:v>47.285000000000018</c:v>
                </c:pt>
                <c:pt idx="9" formatCode="0.00">
                  <c:v>47.04000000000002</c:v>
                </c:pt>
                <c:pt idx="10" formatCode="0.00">
                  <c:v>46.795000000000023</c:v>
                </c:pt>
                <c:pt idx="11" formatCode="0.00">
                  <c:v>46.550000000000026</c:v>
                </c:pt>
                <c:pt idx="12" formatCode="0.00">
                  <c:v>46.305000000000028</c:v>
                </c:pt>
                <c:pt idx="13" formatCode="0.00">
                  <c:v>46.060000000000031</c:v>
                </c:pt>
                <c:pt idx="14" formatCode="0.00">
                  <c:v>45.815000000000033</c:v>
                </c:pt>
                <c:pt idx="15" formatCode="0.00">
                  <c:v>45.570000000000036</c:v>
                </c:pt>
                <c:pt idx="16" formatCode="0.00">
                  <c:v>45.325000000000038</c:v>
                </c:pt>
                <c:pt idx="17" formatCode="0.00">
                  <c:v>45.080000000000041</c:v>
                </c:pt>
                <c:pt idx="18" formatCode="0.00">
                  <c:v>44.835000000000043</c:v>
                </c:pt>
                <c:pt idx="19" formatCode="0.00">
                  <c:v>44.590000000000046</c:v>
                </c:pt>
                <c:pt idx="20" formatCode="0.00">
                  <c:v>44.345000000000049</c:v>
                </c:pt>
                <c:pt idx="21" formatCode="0.00">
                  <c:v>44.100000000000051</c:v>
                </c:pt>
                <c:pt idx="22" formatCode="0.00">
                  <c:v>43.855000000000054</c:v>
                </c:pt>
                <c:pt idx="23" formatCode="0.00">
                  <c:v>43.610000000000056</c:v>
                </c:pt>
                <c:pt idx="24" formatCode="0.00">
                  <c:v>43.365000000000059</c:v>
                </c:pt>
                <c:pt idx="25" formatCode="0.00">
                  <c:v>43.120000000000061</c:v>
                </c:pt>
                <c:pt idx="26" formatCode="0.00">
                  <c:v>42.875000000000064</c:v>
                </c:pt>
                <c:pt idx="27" formatCode="0.00">
                  <c:v>42.630000000000067</c:v>
                </c:pt>
                <c:pt idx="28" formatCode="0.00">
                  <c:v>42.385000000000069</c:v>
                </c:pt>
                <c:pt idx="29" formatCode="0.00">
                  <c:v>42.140000000000072</c:v>
                </c:pt>
                <c:pt idx="30" formatCode="0.00">
                  <c:v>41.895000000000074</c:v>
                </c:pt>
                <c:pt idx="31" formatCode="0.00">
                  <c:v>41.650000000000077</c:v>
                </c:pt>
                <c:pt idx="32" formatCode="0.00">
                  <c:v>41.405000000000079</c:v>
                </c:pt>
                <c:pt idx="33" formatCode="0.00">
                  <c:v>41.160000000000082</c:v>
                </c:pt>
                <c:pt idx="34" formatCode="0.00">
                  <c:v>40.915000000000084</c:v>
                </c:pt>
                <c:pt idx="35" formatCode="0.00">
                  <c:v>40.670000000000087</c:v>
                </c:pt>
                <c:pt idx="36" formatCode="0.00">
                  <c:v>40.42500000000009</c:v>
                </c:pt>
              </c:numCache>
            </c:numRef>
          </c:val>
        </c:ser>
        <c:ser>
          <c:idx val="19"/>
          <c:order val="1"/>
          <c:tx>
            <c:strRef>
              <c:f>Données!$E$11</c:f>
              <c:strCache>
                <c:ptCount val="1"/>
                <c:pt idx="0">
                  <c:v>Valeurs 
mesurées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4"/>
            <c:spPr>
              <a:solidFill>
                <a:srgbClr val="FF0000"/>
              </a:solidFill>
              <a:ln w="3175">
                <a:solidFill>
                  <a:srgbClr val="FF0000"/>
                </a:solidFill>
              </a:ln>
            </c:spPr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(Données!$D$10:$E$10,Données!$E$12:$E$46)</c:f>
              <c:numCache>
                <c:formatCode>General</c:formatCode>
                <c:ptCount val="37"/>
                <c:pt idx="0">
                  <c:v>49</c:v>
                </c:pt>
                <c:pt idx="4">
                  <c:v>48.5</c:v>
                </c:pt>
                <c:pt idx="8">
                  <c:v>47.2</c:v>
                </c:pt>
                <c:pt idx="11">
                  <c:v>46.3</c:v>
                </c:pt>
                <c:pt idx="14">
                  <c:v>45.9</c:v>
                </c:pt>
                <c:pt idx="17">
                  <c:v>45</c:v>
                </c:pt>
              </c:numCache>
            </c:numRef>
          </c:val>
        </c:ser>
        <c:marker val="1"/>
        <c:axId val="35011200"/>
        <c:axId val="35033856"/>
      </c:lineChart>
      <c:catAx>
        <c:axId val="35011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5033856"/>
        <c:crosses val="autoZero"/>
        <c:auto val="1"/>
        <c:lblAlgn val="ctr"/>
        <c:lblOffset val="100"/>
      </c:catAx>
      <c:valAx>
        <c:axId val="35033856"/>
        <c:scaling>
          <c:orientation val="minMax"/>
        </c:scaling>
        <c:axPos val="l"/>
        <c:numFmt formatCode="General" sourceLinked="1"/>
        <c:majorTickMark val="none"/>
        <c:tickLblPos val="nextTo"/>
        <c:crossAx val="35011200"/>
        <c:crosses val="autoZero"/>
        <c:crossBetween val="between"/>
      </c:valAx>
    </c:plotArea>
    <c:legend>
      <c:legendPos val="b"/>
    </c:legend>
    <c:plotVisOnly val="1"/>
    <c:dispBlanksAs val="span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4618920842780088E-2"/>
          <c:y val="2.9660485987638627E-2"/>
          <c:w val="0.93785817991389064"/>
          <c:h val="0.78102999434069065"/>
        </c:manualLayout>
      </c:layout>
      <c:lineChart>
        <c:grouping val="standard"/>
        <c:ser>
          <c:idx val="18"/>
          <c:order val="0"/>
          <c:tx>
            <c:strRef>
              <c:f>Données!$D$11</c:f>
              <c:strCache>
                <c:ptCount val="1"/>
                <c:pt idx="0">
                  <c:v>Valeurs 
théoriques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(Données!$F$10:$G$10,Données!$F$12:$F$46)</c:f>
              <c:numCache>
                <c:formatCode>General</c:formatCode>
                <c:ptCount val="37"/>
                <c:pt idx="0">
                  <c:v>52</c:v>
                </c:pt>
                <c:pt idx="2" formatCode="0.00">
                  <c:v>51.74</c:v>
                </c:pt>
                <c:pt idx="3" formatCode="0.00">
                  <c:v>51.480000000000004</c:v>
                </c:pt>
                <c:pt idx="4" formatCode="0.00">
                  <c:v>51.220000000000006</c:v>
                </c:pt>
                <c:pt idx="5" formatCode="0.00">
                  <c:v>50.960000000000008</c:v>
                </c:pt>
                <c:pt idx="6" formatCode="0.00">
                  <c:v>50.70000000000001</c:v>
                </c:pt>
                <c:pt idx="7" formatCode="0.00">
                  <c:v>50.440000000000012</c:v>
                </c:pt>
                <c:pt idx="8" formatCode="0.00">
                  <c:v>50.180000000000014</c:v>
                </c:pt>
                <c:pt idx="9" formatCode="0.00">
                  <c:v>49.920000000000016</c:v>
                </c:pt>
                <c:pt idx="10" formatCode="0.00">
                  <c:v>49.660000000000018</c:v>
                </c:pt>
                <c:pt idx="11" formatCode="0.00">
                  <c:v>49.40000000000002</c:v>
                </c:pt>
                <c:pt idx="12" formatCode="0.00">
                  <c:v>49.140000000000022</c:v>
                </c:pt>
                <c:pt idx="13" formatCode="0.00">
                  <c:v>48.880000000000024</c:v>
                </c:pt>
                <c:pt idx="14" formatCode="0.00">
                  <c:v>48.620000000000026</c:v>
                </c:pt>
                <c:pt idx="15" formatCode="0.00">
                  <c:v>48.360000000000028</c:v>
                </c:pt>
                <c:pt idx="16" formatCode="0.00">
                  <c:v>48.10000000000003</c:v>
                </c:pt>
                <c:pt idx="17" formatCode="0.00">
                  <c:v>47.840000000000032</c:v>
                </c:pt>
                <c:pt idx="18" formatCode="0.00">
                  <c:v>47.580000000000034</c:v>
                </c:pt>
                <c:pt idx="19" formatCode="0.00">
                  <c:v>47.320000000000036</c:v>
                </c:pt>
                <c:pt idx="20" formatCode="0.00">
                  <c:v>47.060000000000038</c:v>
                </c:pt>
                <c:pt idx="21" formatCode="0.00">
                  <c:v>46.80000000000004</c:v>
                </c:pt>
                <c:pt idx="22" formatCode="0.00">
                  <c:v>46.540000000000042</c:v>
                </c:pt>
                <c:pt idx="23" formatCode="0.00">
                  <c:v>46.280000000000044</c:v>
                </c:pt>
                <c:pt idx="24" formatCode="0.00">
                  <c:v>46.020000000000046</c:v>
                </c:pt>
                <c:pt idx="25" formatCode="0.00">
                  <c:v>45.760000000000048</c:v>
                </c:pt>
                <c:pt idx="26" formatCode="0.00">
                  <c:v>45.50000000000005</c:v>
                </c:pt>
                <c:pt idx="27" formatCode="0.00">
                  <c:v>45.240000000000052</c:v>
                </c:pt>
                <c:pt idx="28" formatCode="0.00">
                  <c:v>44.980000000000054</c:v>
                </c:pt>
                <c:pt idx="29" formatCode="0.00">
                  <c:v>44.720000000000056</c:v>
                </c:pt>
                <c:pt idx="30" formatCode="0.00">
                  <c:v>44.460000000000058</c:v>
                </c:pt>
                <c:pt idx="31" formatCode="0.00">
                  <c:v>44.20000000000006</c:v>
                </c:pt>
                <c:pt idx="32" formatCode="0.00">
                  <c:v>43.940000000000062</c:v>
                </c:pt>
                <c:pt idx="33" formatCode="0.00">
                  <c:v>43.680000000000064</c:v>
                </c:pt>
                <c:pt idx="34" formatCode="0.00">
                  <c:v>43.420000000000066</c:v>
                </c:pt>
                <c:pt idx="35" formatCode="0.00">
                  <c:v>43.160000000000068</c:v>
                </c:pt>
                <c:pt idx="36" formatCode="0.00">
                  <c:v>42.90000000000007</c:v>
                </c:pt>
              </c:numCache>
            </c:numRef>
          </c:val>
        </c:ser>
        <c:ser>
          <c:idx val="19"/>
          <c:order val="1"/>
          <c:tx>
            <c:strRef>
              <c:f>Données!$E$11</c:f>
              <c:strCache>
                <c:ptCount val="1"/>
                <c:pt idx="0">
                  <c:v>Valeurs 
mesurées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 w="3175" cmpd="sng">
                <a:solidFill>
                  <a:srgbClr val="FF0000"/>
                </a:solidFill>
                <a:miter lim="800000"/>
              </a:ln>
            </c:spPr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(Données!$F$10:$G$10,Données!$G$12:$G$46)</c:f>
              <c:numCache>
                <c:formatCode>General</c:formatCode>
                <c:ptCount val="37"/>
                <c:pt idx="0">
                  <c:v>52</c:v>
                </c:pt>
                <c:pt idx="4">
                  <c:v>50.3</c:v>
                </c:pt>
                <c:pt idx="8">
                  <c:v>49.2</c:v>
                </c:pt>
                <c:pt idx="11">
                  <c:v>48</c:v>
                </c:pt>
                <c:pt idx="14">
                  <c:v>47.8</c:v>
                </c:pt>
                <c:pt idx="17">
                  <c:v>46.9</c:v>
                </c:pt>
              </c:numCache>
            </c:numRef>
          </c:val>
        </c:ser>
        <c:marker val="1"/>
        <c:axId val="35693312"/>
        <c:axId val="35695232"/>
      </c:lineChart>
      <c:catAx>
        <c:axId val="35693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5695232"/>
        <c:crosses val="autoZero"/>
        <c:auto val="1"/>
        <c:lblAlgn val="ctr"/>
        <c:lblOffset val="100"/>
      </c:catAx>
      <c:valAx>
        <c:axId val="35695232"/>
        <c:scaling>
          <c:orientation val="minMax"/>
        </c:scaling>
        <c:axPos val="l"/>
        <c:numFmt formatCode="General" sourceLinked="1"/>
        <c:majorTickMark val="none"/>
        <c:tickLblPos val="nextTo"/>
        <c:crossAx val="35693312"/>
        <c:crosses val="autoZero"/>
        <c:crossBetween val="between"/>
      </c:valAx>
    </c:plotArea>
    <c:legend>
      <c:legendPos val="b"/>
    </c:legend>
    <c:plotVisOnly val="1"/>
    <c:dispBlanksAs val="span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7804902523385304E-2"/>
          <c:y val="3.6451657464718505E-2"/>
          <c:w val="0.93785817991389064"/>
          <c:h val="0.78102999434069065"/>
        </c:manualLayout>
      </c:layout>
      <c:lineChart>
        <c:grouping val="standard"/>
        <c:ser>
          <c:idx val="18"/>
          <c:order val="0"/>
          <c:tx>
            <c:strRef>
              <c:f>Données!$D$11</c:f>
              <c:strCache>
                <c:ptCount val="1"/>
                <c:pt idx="0">
                  <c:v>Valeurs 
théoriques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(Données!$H$10:$I$10,Données!$H$12:$H$46)</c:f>
              <c:numCache>
                <c:formatCode>General</c:formatCode>
                <c:ptCount val="37"/>
                <c:pt idx="0">
                  <c:v>48.5</c:v>
                </c:pt>
                <c:pt idx="2" formatCode="0.00">
                  <c:v>48.2575</c:v>
                </c:pt>
                <c:pt idx="3" formatCode="0.00">
                  <c:v>48.015000000000001</c:v>
                </c:pt>
                <c:pt idx="4" formatCode="0.00">
                  <c:v>47.772500000000001</c:v>
                </c:pt>
                <c:pt idx="5" formatCode="0.00">
                  <c:v>47.53</c:v>
                </c:pt>
                <c:pt idx="6" formatCode="0.00">
                  <c:v>47.287500000000001</c:v>
                </c:pt>
                <c:pt idx="7" formatCode="0.00">
                  <c:v>47.045000000000002</c:v>
                </c:pt>
                <c:pt idx="8" formatCode="0.00">
                  <c:v>46.802500000000002</c:v>
                </c:pt>
                <c:pt idx="9" formatCode="0.00">
                  <c:v>46.56</c:v>
                </c:pt>
                <c:pt idx="10" formatCode="0.00">
                  <c:v>46.317500000000003</c:v>
                </c:pt>
                <c:pt idx="11" formatCode="0.00">
                  <c:v>46.075000000000003</c:v>
                </c:pt>
                <c:pt idx="12" formatCode="0.00">
                  <c:v>45.832500000000003</c:v>
                </c:pt>
                <c:pt idx="13" formatCode="0.00">
                  <c:v>45.59</c:v>
                </c:pt>
                <c:pt idx="14" formatCode="0.00">
                  <c:v>45.347500000000004</c:v>
                </c:pt>
                <c:pt idx="15" formatCode="0.00">
                  <c:v>45.105000000000004</c:v>
                </c:pt>
                <c:pt idx="16" formatCode="0.00">
                  <c:v>44.862500000000004</c:v>
                </c:pt>
                <c:pt idx="17" formatCode="0.00">
                  <c:v>44.620000000000005</c:v>
                </c:pt>
                <c:pt idx="18" formatCode="0.00">
                  <c:v>44.377500000000005</c:v>
                </c:pt>
                <c:pt idx="19" formatCode="0.00">
                  <c:v>44.135000000000005</c:v>
                </c:pt>
                <c:pt idx="20" formatCode="0.00">
                  <c:v>43.892500000000005</c:v>
                </c:pt>
                <c:pt idx="21" formatCode="0.00">
                  <c:v>43.650000000000006</c:v>
                </c:pt>
                <c:pt idx="22" formatCode="0.00">
                  <c:v>43.407500000000006</c:v>
                </c:pt>
                <c:pt idx="23" formatCode="0.00">
                  <c:v>43.165000000000006</c:v>
                </c:pt>
                <c:pt idx="24" formatCode="0.00">
                  <c:v>42.922500000000007</c:v>
                </c:pt>
                <c:pt idx="25" formatCode="0.00">
                  <c:v>42.680000000000007</c:v>
                </c:pt>
                <c:pt idx="26" formatCode="0.00">
                  <c:v>42.437500000000007</c:v>
                </c:pt>
                <c:pt idx="27" formatCode="0.00">
                  <c:v>42.195000000000007</c:v>
                </c:pt>
                <c:pt idx="28" formatCode="0.00">
                  <c:v>41.952500000000008</c:v>
                </c:pt>
                <c:pt idx="29" formatCode="0.00">
                  <c:v>41.710000000000008</c:v>
                </c:pt>
                <c:pt idx="30" formatCode="0.00">
                  <c:v>41.467500000000008</c:v>
                </c:pt>
                <c:pt idx="31" formatCode="0.00">
                  <c:v>41.225000000000009</c:v>
                </c:pt>
                <c:pt idx="32" formatCode="0.00">
                  <c:v>40.982500000000009</c:v>
                </c:pt>
                <c:pt idx="33" formatCode="0.00">
                  <c:v>40.740000000000009</c:v>
                </c:pt>
                <c:pt idx="34" formatCode="0.00">
                  <c:v>40.497500000000009</c:v>
                </c:pt>
                <c:pt idx="35" formatCode="0.00">
                  <c:v>40.25500000000001</c:v>
                </c:pt>
                <c:pt idx="36" formatCode="0.00">
                  <c:v>40.01250000000001</c:v>
                </c:pt>
              </c:numCache>
            </c:numRef>
          </c:val>
        </c:ser>
        <c:ser>
          <c:idx val="19"/>
          <c:order val="1"/>
          <c:tx>
            <c:strRef>
              <c:f>Données!$E$11</c:f>
              <c:strCache>
                <c:ptCount val="1"/>
                <c:pt idx="0">
                  <c:v>Valeurs 
mesurées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 w="3175" cmpd="sng">
                <a:solidFill>
                  <a:srgbClr val="FF0000"/>
                </a:solidFill>
                <a:miter lim="800000"/>
              </a:ln>
            </c:spPr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(Données!$H$10:$I$10,Données!$I$12:$I$46)</c:f>
              <c:numCache>
                <c:formatCode>General</c:formatCode>
                <c:ptCount val="37"/>
                <c:pt idx="0">
                  <c:v>48.5</c:v>
                </c:pt>
                <c:pt idx="4">
                  <c:v>47.4</c:v>
                </c:pt>
                <c:pt idx="8">
                  <c:v>46.1</c:v>
                </c:pt>
                <c:pt idx="11">
                  <c:v>45.4</c:v>
                </c:pt>
                <c:pt idx="14">
                  <c:v>44.7</c:v>
                </c:pt>
                <c:pt idx="17">
                  <c:v>44</c:v>
                </c:pt>
              </c:numCache>
            </c:numRef>
          </c:val>
        </c:ser>
        <c:marker val="1"/>
        <c:axId val="36059776"/>
        <c:axId val="36061952"/>
      </c:lineChart>
      <c:catAx>
        <c:axId val="36059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6061952"/>
        <c:crosses val="autoZero"/>
        <c:auto val="1"/>
        <c:lblAlgn val="ctr"/>
        <c:lblOffset val="100"/>
      </c:catAx>
      <c:valAx>
        <c:axId val="36061952"/>
        <c:scaling>
          <c:orientation val="minMax"/>
        </c:scaling>
        <c:axPos val="l"/>
        <c:numFmt formatCode="General" sourceLinked="1"/>
        <c:majorTickMark val="none"/>
        <c:tickLblPos val="nextTo"/>
        <c:crossAx val="36059776"/>
        <c:crosses val="autoZero"/>
        <c:crossBetween val="between"/>
      </c:valAx>
    </c:plotArea>
    <c:legend>
      <c:legendPos val="b"/>
    </c:legend>
    <c:plotVisOnly val="1"/>
    <c:dispBlanksAs val="span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7804902523385304E-2"/>
          <c:y val="4.097910511610485E-2"/>
          <c:w val="0.93785817991389064"/>
          <c:h val="0.78102999434069065"/>
        </c:manualLayout>
      </c:layout>
      <c:lineChart>
        <c:grouping val="standard"/>
        <c:ser>
          <c:idx val="18"/>
          <c:order val="0"/>
          <c:tx>
            <c:strRef>
              <c:f>Données!$D$11</c:f>
              <c:strCache>
                <c:ptCount val="1"/>
                <c:pt idx="0">
                  <c:v>Valeurs 
théoriques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(Données!$J$10:$K$10,Données!$J$12:$J$46)</c:f>
              <c:numCache>
                <c:formatCode>General</c:formatCode>
                <c:ptCount val="37"/>
                <c:pt idx="0">
                  <c:v>38</c:v>
                </c:pt>
                <c:pt idx="2" formatCode="0.00">
                  <c:v>37.81</c:v>
                </c:pt>
                <c:pt idx="3" formatCode="0.00">
                  <c:v>37.620000000000005</c:v>
                </c:pt>
                <c:pt idx="4" formatCode="0.00">
                  <c:v>37.430000000000007</c:v>
                </c:pt>
                <c:pt idx="5" formatCode="0.00">
                  <c:v>37.240000000000009</c:v>
                </c:pt>
                <c:pt idx="6" formatCode="0.00">
                  <c:v>37.050000000000011</c:v>
                </c:pt>
                <c:pt idx="7" formatCode="0.00">
                  <c:v>36.860000000000014</c:v>
                </c:pt>
                <c:pt idx="8" formatCode="0.00">
                  <c:v>36.670000000000016</c:v>
                </c:pt>
                <c:pt idx="9" formatCode="0.00">
                  <c:v>36.480000000000018</c:v>
                </c:pt>
                <c:pt idx="10" formatCode="0.00">
                  <c:v>36.29000000000002</c:v>
                </c:pt>
                <c:pt idx="11" formatCode="0.00">
                  <c:v>36.100000000000023</c:v>
                </c:pt>
                <c:pt idx="12" formatCode="0.00">
                  <c:v>35.910000000000025</c:v>
                </c:pt>
                <c:pt idx="13" formatCode="0.00">
                  <c:v>35.720000000000027</c:v>
                </c:pt>
                <c:pt idx="14" formatCode="0.00">
                  <c:v>35.53000000000003</c:v>
                </c:pt>
                <c:pt idx="15" formatCode="0.00">
                  <c:v>35.340000000000032</c:v>
                </c:pt>
                <c:pt idx="16" formatCode="0.00">
                  <c:v>35.150000000000034</c:v>
                </c:pt>
                <c:pt idx="17" formatCode="0.00">
                  <c:v>34.960000000000036</c:v>
                </c:pt>
                <c:pt idx="18" formatCode="0.00">
                  <c:v>34.770000000000039</c:v>
                </c:pt>
                <c:pt idx="19" formatCode="0.00">
                  <c:v>34.580000000000041</c:v>
                </c:pt>
                <c:pt idx="20" formatCode="0.00">
                  <c:v>34.390000000000043</c:v>
                </c:pt>
                <c:pt idx="21" formatCode="0.00">
                  <c:v>34.200000000000045</c:v>
                </c:pt>
                <c:pt idx="22" formatCode="0.00">
                  <c:v>34.010000000000048</c:v>
                </c:pt>
                <c:pt idx="23" formatCode="0.00">
                  <c:v>33.82000000000005</c:v>
                </c:pt>
                <c:pt idx="24" formatCode="0.00">
                  <c:v>33.630000000000052</c:v>
                </c:pt>
                <c:pt idx="25" formatCode="0.00">
                  <c:v>33.440000000000055</c:v>
                </c:pt>
                <c:pt idx="26" formatCode="0.00">
                  <c:v>33.250000000000057</c:v>
                </c:pt>
                <c:pt idx="27" formatCode="0.00">
                  <c:v>33.060000000000059</c:v>
                </c:pt>
                <c:pt idx="28" formatCode="0.00">
                  <c:v>32.870000000000061</c:v>
                </c:pt>
                <c:pt idx="29" formatCode="0.00">
                  <c:v>32.680000000000064</c:v>
                </c:pt>
                <c:pt idx="30" formatCode="0.00">
                  <c:v>32.490000000000066</c:v>
                </c:pt>
                <c:pt idx="31" formatCode="0.00">
                  <c:v>32.300000000000068</c:v>
                </c:pt>
                <c:pt idx="32" formatCode="0.00">
                  <c:v>32.11000000000007</c:v>
                </c:pt>
                <c:pt idx="33" formatCode="0.00">
                  <c:v>31.920000000000069</c:v>
                </c:pt>
                <c:pt idx="34" formatCode="0.00">
                  <c:v>31.730000000000068</c:v>
                </c:pt>
                <c:pt idx="35" formatCode="0.00">
                  <c:v>31.540000000000067</c:v>
                </c:pt>
                <c:pt idx="36" formatCode="0.00">
                  <c:v>31.350000000000065</c:v>
                </c:pt>
              </c:numCache>
            </c:numRef>
          </c:val>
        </c:ser>
        <c:ser>
          <c:idx val="19"/>
          <c:order val="1"/>
          <c:tx>
            <c:strRef>
              <c:f>Données!$E$11</c:f>
              <c:strCache>
                <c:ptCount val="1"/>
                <c:pt idx="0">
                  <c:v>Valeurs 
mesurées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 w="3175" cmpd="sng">
                <a:solidFill>
                  <a:srgbClr val="FF0000"/>
                </a:solidFill>
                <a:miter lim="800000"/>
              </a:ln>
            </c:spPr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(Données!$J$10:$K$10,Données!$K$12:$K$46)</c:f>
              <c:numCache>
                <c:formatCode>General</c:formatCode>
                <c:ptCount val="37"/>
                <c:pt idx="0">
                  <c:v>38</c:v>
                </c:pt>
              </c:numCache>
            </c:numRef>
          </c:val>
        </c:ser>
        <c:marker val="1"/>
        <c:axId val="36127488"/>
        <c:axId val="36129408"/>
      </c:lineChart>
      <c:catAx>
        <c:axId val="36127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6129408"/>
        <c:crosses val="autoZero"/>
        <c:auto val="1"/>
        <c:lblAlgn val="ctr"/>
        <c:lblOffset val="100"/>
      </c:catAx>
      <c:valAx>
        <c:axId val="36129408"/>
        <c:scaling>
          <c:orientation val="minMax"/>
        </c:scaling>
        <c:axPos val="l"/>
        <c:numFmt formatCode="General" sourceLinked="1"/>
        <c:majorTickMark val="none"/>
        <c:tickLblPos val="nextTo"/>
        <c:crossAx val="36127488"/>
        <c:crosses val="autoZero"/>
        <c:crossBetween val="between"/>
      </c:valAx>
    </c:plotArea>
    <c:legend>
      <c:legendPos val="b"/>
    </c:legend>
    <c:plotVisOnly val="1"/>
    <c:dispBlanksAs val="span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7804902523385304E-2"/>
          <c:y val="4.0979105116104822E-2"/>
          <c:w val="0.93785817991389064"/>
          <c:h val="0.78102999434069065"/>
        </c:manualLayout>
      </c:layout>
      <c:lineChart>
        <c:grouping val="standard"/>
        <c:ser>
          <c:idx val="18"/>
          <c:order val="0"/>
          <c:tx>
            <c:strRef>
              <c:f>Données!$D$11</c:f>
              <c:strCache>
                <c:ptCount val="1"/>
                <c:pt idx="0">
                  <c:v>Valeurs 
théoriques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(Données!$L$10:$M$10,Données!$L$12:$L$46)</c:f>
              <c:numCache>
                <c:formatCode>General</c:formatCode>
                <c:ptCount val="37"/>
                <c:pt idx="0">
                  <c:v>38</c:v>
                </c:pt>
                <c:pt idx="2" formatCode="0.00">
                  <c:v>37.81</c:v>
                </c:pt>
                <c:pt idx="3" formatCode="0.00">
                  <c:v>37.620000000000005</c:v>
                </c:pt>
                <c:pt idx="4" formatCode="0.00">
                  <c:v>37.430000000000007</c:v>
                </c:pt>
                <c:pt idx="5" formatCode="0.00">
                  <c:v>37.240000000000009</c:v>
                </c:pt>
                <c:pt idx="6" formatCode="0.00">
                  <c:v>37.050000000000011</c:v>
                </c:pt>
                <c:pt idx="7" formatCode="0.00">
                  <c:v>36.860000000000014</c:v>
                </c:pt>
                <c:pt idx="8" formatCode="0.00">
                  <c:v>36.670000000000016</c:v>
                </c:pt>
                <c:pt idx="9" formatCode="0.00">
                  <c:v>36.480000000000018</c:v>
                </c:pt>
                <c:pt idx="10" formatCode="0.00">
                  <c:v>36.29000000000002</c:v>
                </c:pt>
                <c:pt idx="11" formatCode="0.00">
                  <c:v>36.100000000000023</c:v>
                </c:pt>
                <c:pt idx="12" formatCode="0.00">
                  <c:v>35.910000000000025</c:v>
                </c:pt>
                <c:pt idx="13" formatCode="0.00">
                  <c:v>35.720000000000027</c:v>
                </c:pt>
                <c:pt idx="14" formatCode="0.00">
                  <c:v>35.53000000000003</c:v>
                </c:pt>
                <c:pt idx="15" formatCode="0.00">
                  <c:v>35.340000000000032</c:v>
                </c:pt>
                <c:pt idx="16" formatCode="0.00">
                  <c:v>35.150000000000034</c:v>
                </c:pt>
                <c:pt idx="17" formatCode="0.00">
                  <c:v>34.960000000000036</c:v>
                </c:pt>
                <c:pt idx="18" formatCode="0.00">
                  <c:v>34.770000000000039</c:v>
                </c:pt>
                <c:pt idx="19" formatCode="0.00">
                  <c:v>34.580000000000041</c:v>
                </c:pt>
                <c:pt idx="20" formatCode="0.00">
                  <c:v>34.390000000000043</c:v>
                </c:pt>
                <c:pt idx="21" formatCode="0.00">
                  <c:v>34.200000000000045</c:v>
                </c:pt>
                <c:pt idx="22" formatCode="0.00">
                  <c:v>34.010000000000048</c:v>
                </c:pt>
                <c:pt idx="23" formatCode="0.00">
                  <c:v>33.82000000000005</c:v>
                </c:pt>
                <c:pt idx="24" formatCode="0.00">
                  <c:v>33.630000000000052</c:v>
                </c:pt>
                <c:pt idx="25" formatCode="0.00">
                  <c:v>33.440000000000055</c:v>
                </c:pt>
                <c:pt idx="26" formatCode="0.00">
                  <c:v>33.250000000000057</c:v>
                </c:pt>
                <c:pt idx="27" formatCode="0.00">
                  <c:v>33.060000000000059</c:v>
                </c:pt>
                <c:pt idx="28" formatCode="0.00">
                  <c:v>32.870000000000061</c:v>
                </c:pt>
                <c:pt idx="29" formatCode="0.00">
                  <c:v>32.680000000000064</c:v>
                </c:pt>
                <c:pt idx="30" formatCode="0.00">
                  <c:v>32.490000000000066</c:v>
                </c:pt>
                <c:pt idx="31" formatCode="0.00">
                  <c:v>32.300000000000068</c:v>
                </c:pt>
                <c:pt idx="32" formatCode="0.00">
                  <c:v>32.11000000000007</c:v>
                </c:pt>
                <c:pt idx="33" formatCode="0.00">
                  <c:v>31.920000000000069</c:v>
                </c:pt>
                <c:pt idx="34" formatCode="0.00">
                  <c:v>31.730000000000068</c:v>
                </c:pt>
                <c:pt idx="35" formatCode="0.00">
                  <c:v>31.540000000000067</c:v>
                </c:pt>
                <c:pt idx="36" formatCode="0.00">
                  <c:v>31.350000000000065</c:v>
                </c:pt>
              </c:numCache>
            </c:numRef>
          </c:val>
        </c:ser>
        <c:ser>
          <c:idx val="19"/>
          <c:order val="1"/>
          <c:tx>
            <c:strRef>
              <c:f>Données!$E$11</c:f>
              <c:strCache>
                <c:ptCount val="1"/>
                <c:pt idx="0">
                  <c:v>Valeurs 
mesurées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 w="3175" cmpd="sng">
                <a:solidFill>
                  <a:srgbClr val="FF0000"/>
                </a:solidFill>
                <a:miter lim="800000"/>
              </a:ln>
            </c:spPr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(Données!$L$10:$M$10,Données!$M$12:$M$46)</c:f>
              <c:numCache>
                <c:formatCode>General</c:formatCode>
                <c:ptCount val="37"/>
                <c:pt idx="0">
                  <c:v>38</c:v>
                </c:pt>
              </c:numCache>
            </c:numRef>
          </c:val>
        </c:ser>
        <c:marker val="1"/>
        <c:axId val="36071680"/>
        <c:axId val="36159872"/>
      </c:lineChart>
      <c:catAx>
        <c:axId val="36071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6159872"/>
        <c:crosses val="autoZero"/>
        <c:auto val="1"/>
        <c:lblAlgn val="ctr"/>
        <c:lblOffset val="100"/>
      </c:catAx>
      <c:valAx>
        <c:axId val="36159872"/>
        <c:scaling>
          <c:orientation val="minMax"/>
        </c:scaling>
        <c:axPos val="l"/>
        <c:numFmt formatCode="General" sourceLinked="1"/>
        <c:majorTickMark val="none"/>
        <c:tickLblPos val="nextTo"/>
        <c:crossAx val="36071680"/>
        <c:crosses val="autoZero"/>
        <c:crossBetween val="between"/>
      </c:valAx>
    </c:plotArea>
    <c:legend>
      <c:legendPos val="b"/>
    </c:legend>
    <c:plotVisOnly val="1"/>
    <c:dispBlanksAs val="span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7804902523385304E-2"/>
          <c:y val="4.0979105116104787E-2"/>
          <c:w val="0.93785817991389064"/>
          <c:h val="0.78102999434069065"/>
        </c:manualLayout>
      </c:layout>
      <c:lineChart>
        <c:grouping val="standard"/>
        <c:ser>
          <c:idx val="18"/>
          <c:order val="0"/>
          <c:tx>
            <c:strRef>
              <c:f>Données!$D$11</c:f>
              <c:strCache>
                <c:ptCount val="1"/>
                <c:pt idx="0">
                  <c:v>Valeurs 
théoriques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(Données!$N$10:$O$10,Données!$N$12:$N$46)</c:f>
              <c:numCache>
                <c:formatCode>General</c:formatCode>
                <c:ptCount val="37"/>
                <c:pt idx="0">
                  <c:v>38</c:v>
                </c:pt>
                <c:pt idx="2" formatCode="0.00">
                  <c:v>37.81</c:v>
                </c:pt>
                <c:pt idx="3" formatCode="0.00">
                  <c:v>37.620000000000005</c:v>
                </c:pt>
                <c:pt idx="4" formatCode="0.00">
                  <c:v>37.430000000000007</c:v>
                </c:pt>
                <c:pt idx="5" formatCode="0.00">
                  <c:v>37.240000000000009</c:v>
                </c:pt>
                <c:pt idx="6" formatCode="0.00">
                  <c:v>37.050000000000011</c:v>
                </c:pt>
                <c:pt idx="7" formatCode="0.00">
                  <c:v>36.860000000000014</c:v>
                </c:pt>
                <c:pt idx="8" formatCode="0.00">
                  <c:v>36.670000000000016</c:v>
                </c:pt>
                <c:pt idx="9" formatCode="0.00">
                  <c:v>36.480000000000018</c:v>
                </c:pt>
                <c:pt idx="10" formatCode="0.00">
                  <c:v>36.29000000000002</c:v>
                </c:pt>
                <c:pt idx="11" formatCode="0.00">
                  <c:v>36.100000000000023</c:v>
                </c:pt>
                <c:pt idx="12" formatCode="0.00">
                  <c:v>35.910000000000025</c:v>
                </c:pt>
                <c:pt idx="13" formatCode="0.00">
                  <c:v>35.720000000000027</c:v>
                </c:pt>
                <c:pt idx="14" formatCode="0.00">
                  <c:v>35.53000000000003</c:v>
                </c:pt>
                <c:pt idx="15" formatCode="0.00">
                  <c:v>35.340000000000032</c:v>
                </c:pt>
                <c:pt idx="16" formatCode="0.00">
                  <c:v>35.150000000000034</c:v>
                </c:pt>
                <c:pt idx="17" formatCode="0.00">
                  <c:v>34.960000000000036</c:v>
                </c:pt>
                <c:pt idx="18" formatCode="0.00">
                  <c:v>34.770000000000039</c:v>
                </c:pt>
                <c:pt idx="19" formatCode="0.00">
                  <c:v>34.580000000000041</c:v>
                </c:pt>
                <c:pt idx="20" formatCode="0.00">
                  <c:v>34.390000000000043</c:v>
                </c:pt>
                <c:pt idx="21" formatCode="0.00">
                  <c:v>34.200000000000045</c:v>
                </c:pt>
                <c:pt idx="22" formatCode="0.00">
                  <c:v>34.010000000000048</c:v>
                </c:pt>
                <c:pt idx="23" formatCode="0.00">
                  <c:v>33.82000000000005</c:v>
                </c:pt>
                <c:pt idx="24" formatCode="0.00">
                  <c:v>33.630000000000052</c:v>
                </c:pt>
                <c:pt idx="25" formatCode="0.00">
                  <c:v>33.440000000000055</c:v>
                </c:pt>
                <c:pt idx="26" formatCode="0.00">
                  <c:v>33.250000000000057</c:v>
                </c:pt>
                <c:pt idx="27" formatCode="0.00">
                  <c:v>33.060000000000059</c:v>
                </c:pt>
                <c:pt idx="28" formatCode="0.00">
                  <c:v>32.870000000000061</c:v>
                </c:pt>
                <c:pt idx="29" formatCode="0.00">
                  <c:v>32.680000000000064</c:v>
                </c:pt>
                <c:pt idx="30" formatCode="0.00">
                  <c:v>32.490000000000066</c:v>
                </c:pt>
                <c:pt idx="31" formatCode="0.00">
                  <c:v>32.300000000000068</c:v>
                </c:pt>
                <c:pt idx="32" formatCode="0.00">
                  <c:v>32.11000000000007</c:v>
                </c:pt>
                <c:pt idx="33" formatCode="0.00">
                  <c:v>31.920000000000069</c:v>
                </c:pt>
                <c:pt idx="34" formatCode="0.00">
                  <c:v>31.730000000000068</c:v>
                </c:pt>
                <c:pt idx="35" formatCode="0.00">
                  <c:v>31.540000000000067</c:v>
                </c:pt>
                <c:pt idx="36" formatCode="0.00">
                  <c:v>31.350000000000065</c:v>
                </c:pt>
              </c:numCache>
            </c:numRef>
          </c:val>
        </c:ser>
        <c:ser>
          <c:idx val="19"/>
          <c:order val="1"/>
          <c:tx>
            <c:strRef>
              <c:f>Données!$E$11</c:f>
              <c:strCache>
                <c:ptCount val="1"/>
                <c:pt idx="0">
                  <c:v>Valeurs 
mesurées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 w="3175" cmpd="sng">
                <a:solidFill>
                  <a:srgbClr val="FF0000"/>
                </a:solidFill>
                <a:miter lim="800000"/>
              </a:ln>
            </c:spPr>
          </c:marker>
          <c:cat>
            <c:strRef>
              <c:f>Données!$C$11:$C$46</c:f>
              <c:strCache>
                <c:ptCount val="36"/>
                <c:pt idx="0">
                  <c:v>Jour d'incubation 
N°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strCache>
            </c:strRef>
          </c:cat>
          <c:val>
            <c:numRef>
              <c:f>(Données!$N$10:$O$10,Données!$O$12:$O$46)</c:f>
              <c:numCache>
                <c:formatCode>General</c:formatCode>
                <c:ptCount val="37"/>
                <c:pt idx="0">
                  <c:v>38</c:v>
                </c:pt>
              </c:numCache>
            </c:numRef>
          </c:val>
        </c:ser>
        <c:marker val="1"/>
        <c:axId val="36184448"/>
        <c:axId val="36186368"/>
      </c:lineChart>
      <c:catAx>
        <c:axId val="36184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6186368"/>
        <c:crosses val="autoZero"/>
        <c:auto val="1"/>
        <c:lblAlgn val="ctr"/>
        <c:lblOffset val="100"/>
      </c:catAx>
      <c:valAx>
        <c:axId val="36186368"/>
        <c:scaling>
          <c:orientation val="minMax"/>
        </c:scaling>
        <c:axPos val="l"/>
        <c:numFmt formatCode="General" sourceLinked="1"/>
        <c:majorTickMark val="none"/>
        <c:tickLblPos val="nextTo"/>
        <c:crossAx val="36184448"/>
        <c:crosses val="autoZero"/>
        <c:crossBetween val="between"/>
      </c:valAx>
    </c:plotArea>
    <c:legend>
      <c:legendPos val="b"/>
    </c:legend>
    <c:plotVisOnly val="1"/>
    <c:dispBlanksAs val="span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6</xdr:row>
      <xdr:rowOff>133350</xdr:rowOff>
    </xdr:from>
    <xdr:to>
      <xdr:col>11</xdr:col>
      <xdr:colOff>323850</xdr:colOff>
      <xdr:row>34</xdr:row>
      <xdr:rowOff>142875</xdr:rowOff>
    </xdr:to>
    <xdr:graphicFrame macro="">
      <xdr:nvGraphicFramePr>
        <xdr:cNvPr id="20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5</xdr:row>
      <xdr:rowOff>190500</xdr:rowOff>
    </xdr:from>
    <xdr:to>
      <xdr:col>11</xdr:col>
      <xdr:colOff>104775</xdr:colOff>
      <xdr:row>34</xdr:row>
      <xdr:rowOff>0</xdr:rowOff>
    </xdr:to>
    <xdr:graphicFrame macro="">
      <xdr:nvGraphicFramePr>
        <xdr:cNvPr id="40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66675</xdr:rowOff>
    </xdr:from>
    <xdr:to>
      <xdr:col>9</xdr:col>
      <xdr:colOff>771525</xdr:colOff>
      <xdr:row>33</xdr:row>
      <xdr:rowOff>76200</xdr:rowOff>
    </xdr:to>
    <xdr:graphicFrame macro="">
      <xdr:nvGraphicFramePr>
        <xdr:cNvPr id="614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66675</xdr:rowOff>
    </xdr:from>
    <xdr:to>
      <xdr:col>9</xdr:col>
      <xdr:colOff>771525</xdr:colOff>
      <xdr:row>33</xdr:row>
      <xdr:rowOff>76200</xdr:rowOff>
    </xdr:to>
    <xdr:graphicFrame macro="">
      <xdr:nvGraphicFramePr>
        <xdr:cNvPr id="819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66675</xdr:rowOff>
    </xdr:from>
    <xdr:to>
      <xdr:col>9</xdr:col>
      <xdr:colOff>771525</xdr:colOff>
      <xdr:row>33</xdr:row>
      <xdr:rowOff>76200</xdr:rowOff>
    </xdr:to>
    <xdr:graphicFrame macro="">
      <xdr:nvGraphicFramePr>
        <xdr:cNvPr id="1024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</xdr:row>
      <xdr:rowOff>66675</xdr:rowOff>
    </xdr:from>
    <xdr:to>
      <xdr:col>9</xdr:col>
      <xdr:colOff>771525</xdr:colOff>
      <xdr:row>33</xdr:row>
      <xdr:rowOff>76200</xdr:rowOff>
    </xdr:to>
    <xdr:graphicFrame macro="">
      <xdr:nvGraphicFramePr>
        <xdr:cNvPr id="1228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samuel22-c@orange.fr" TargetMode="External"/><Relationship Id="rId2" Type="http://schemas.openxmlformats.org/officeDocument/2006/relationships/hyperlink" Target="http://faisan-ornement.blog4ever.com/blog/index-510295.html" TargetMode="External"/><Relationship Id="rId1" Type="http://schemas.openxmlformats.org/officeDocument/2006/relationships/hyperlink" Target="http://www.ovo-site.net/topic/index.html" TargetMode="External"/><Relationship Id="rId6" Type="http://schemas.openxmlformats.org/officeDocument/2006/relationships/hyperlink" Target="http://paons-faisans.forumactif.org/f38-l-incubation" TargetMode="External"/><Relationship Id="rId5" Type="http://schemas.openxmlformats.org/officeDocument/2006/relationships/hyperlink" Target="http://levirouil.free.fr/index.html" TargetMode="External"/><Relationship Id="rId4" Type="http://schemas.openxmlformats.org/officeDocument/2006/relationships/hyperlink" Target="http://www.cd3wd.com/cd3wd_40/lstock/001/agrodoks/34-f-2004_scre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347"/>
  <sheetViews>
    <sheetView tabSelected="1" zoomScaleNormal="100" workbookViewId="0">
      <selection activeCell="L5" sqref="L5:O5"/>
    </sheetView>
  </sheetViews>
  <sheetFormatPr baseColWidth="10" defaultRowHeight="15"/>
  <cols>
    <col min="1" max="1" width="3.109375" style="1" customWidth="1"/>
    <col min="3" max="3" width="10.77734375" customWidth="1"/>
    <col min="4" max="4" width="9.44140625" bestFit="1" customWidth="1"/>
    <col min="5" max="6" width="10.33203125" bestFit="1" customWidth="1"/>
    <col min="7" max="7" width="8.77734375" bestFit="1" customWidth="1"/>
    <col min="8" max="8" width="9.44140625" bestFit="1" customWidth="1"/>
    <col min="9" max="9" width="8.77734375" bestFit="1" customWidth="1"/>
    <col min="10" max="10" width="9.44140625" bestFit="1" customWidth="1"/>
    <col min="11" max="11" width="10" bestFit="1" customWidth="1"/>
    <col min="12" max="12" width="9.44140625" bestFit="1" customWidth="1"/>
    <col min="13" max="13" width="8.77734375" bestFit="1" customWidth="1"/>
    <col min="14" max="14" width="9.44140625" bestFit="1" customWidth="1"/>
    <col min="15" max="15" width="8.77734375" bestFit="1" customWidth="1"/>
  </cols>
  <sheetData>
    <row r="1" spans="2:23" s="1" customFormat="1" ht="15.75" thickBot="1"/>
    <row r="2" spans="2:23" s="1" customFormat="1" ht="45.75" customHeight="1">
      <c r="H2" s="24" t="s">
        <v>21</v>
      </c>
      <c r="I2" s="25"/>
      <c r="J2" s="25"/>
      <c r="K2" s="25"/>
      <c r="L2" s="25"/>
      <c r="M2" s="25"/>
      <c r="N2" s="25"/>
      <c r="O2" s="25"/>
      <c r="P2" s="26"/>
      <c r="R2" s="23" t="s">
        <v>74</v>
      </c>
      <c r="S2" s="23"/>
      <c r="T2" s="23"/>
      <c r="U2" s="23"/>
      <c r="V2" s="23"/>
    </row>
    <row r="3" spans="2:23" ht="52.5" customHeight="1" thickBot="1">
      <c r="B3" s="33" t="s">
        <v>64</v>
      </c>
      <c r="C3" s="30" t="s">
        <v>60</v>
      </c>
      <c r="D3" s="1"/>
      <c r="E3" s="30" t="s">
        <v>14</v>
      </c>
      <c r="F3" s="31" t="s">
        <v>13</v>
      </c>
      <c r="G3" s="1"/>
      <c r="H3" s="27"/>
      <c r="I3" s="28"/>
      <c r="J3" s="28"/>
      <c r="K3" s="28"/>
      <c r="L3" s="28"/>
      <c r="M3" s="28"/>
      <c r="N3" s="28"/>
      <c r="O3" s="28"/>
      <c r="P3" s="29"/>
      <c r="Q3" s="1"/>
      <c r="R3" s="23"/>
      <c r="S3" s="23"/>
      <c r="T3" s="23"/>
      <c r="U3" s="23"/>
      <c r="V3" s="23"/>
      <c r="W3" s="1"/>
    </row>
    <row r="4" spans="2:23" ht="17.25" customHeight="1">
      <c r="B4" s="33"/>
      <c r="C4" s="30"/>
      <c r="D4" s="1"/>
      <c r="E4" s="30"/>
      <c r="F4" s="31"/>
      <c r="G4" s="1"/>
      <c r="H4" s="1"/>
      <c r="I4" s="11"/>
      <c r="J4" s="11"/>
      <c r="K4" s="11"/>
      <c r="L4" s="11"/>
      <c r="M4" s="11"/>
      <c r="N4" s="11"/>
      <c r="O4" s="11"/>
      <c r="P4" s="11"/>
      <c r="Q4" s="1"/>
      <c r="R4" s="22"/>
      <c r="S4" s="22"/>
      <c r="T4" s="22"/>
      <c r="U4" s="22"/>
      <c r="V4" s="22"/>
      <c r="W4" s="1"/>
    </row>
    <row r="5" spans="2:23" ht="35.25" customHeight="1">
      <c r="B5" s="18">
        <v>13</v>
      </c>
      <c r="C5" s="17">
        <v>26</v>
      </c>
      <c r="D5" s="1"/>
      <c r="E5" s="15">
        <v>41009</v>
      </c>
      <c r="F5" s="16">
        <f>E5+C5</f>
        <v>41035</v>
      </c>
      <c r="G5" s="1"/>
      <c r="H5" s="1"/>
      <c r="I5" s="1"/>
      <c r="J5" s="1"/>
      <c r="K5" s="14" t="s">
        <v>12</v>
      </c>
      <c r="L5" s="34" t="s">
        <v>38</v>
      </c>
      <c r="M5" s="34"/>
      <c r="N5" s="34"/>
      <c r="O5" s="34"/>
      <c r="P5" s="1"/>
      <c r="Q5" s="1"/>
      <c r="R5" s="22"/>
      <c r="S5" s="22"/>
      <c r="T5" s="22"/>
      <c r="U5" s="22"/>
      <c r="V5" s="22"/>
      <c r="W5" s="1"/>
    </row>
    <row r="6" spans="2:23" ht="38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28.5" customHeight="1">
      <c r="B8" s="1"/>
      <c r="C8" s="1"/>
      <c r="D8" s="20" t="s">
        <v>10</v>
      </c>
      <c r="E8" s="20"/>
      <c r="F8" s="20" t="s">
        <v>9</v>
      </c>
      <c r="G8" s="20"/>
      <c r="H8" s="20" t="s">
        <v>8</v>
      </c>
      <c r="I8" s="20"/>
      <c r="J8" s="20" t="s">
        <v>7</v>
      </c>
      <c r="K8" s="20"/>
      <c r="L8" s="20" t="s">
        <v>6</v>
      </c>
      <c r="M8" s="20"/>
      <c r="N8" s="20" t="s">
        <v>5</v>
      </c>
      <c r="O8" s="20"/>
      <c r="P8" s="1"/>
      <c r="Q8" s="1"/>
      <c r="R8" s="1"/>
      <c r="S8" s="13"/>
      <c r="T8" s="1"/>
      <c r="U8" s="1"/>
      <c r="V8" s="1"/>
      <c r="W8" s="1"/>
    </row>
    <row r="9" spans="2:23" ht="38.25" customHeight="1">
      <c r="B9" s="1"/>
      <c r="C9" s="1"/>
      <c r="D9" s="21" t="s">
        <v>4</v>
      </c>
      <c r="E9" s="21"/>
      <c r="F9" s="21" t="s">
        <v>4</v>
      </c>
      <c r="G9" s="21"/>
      <c r="H9" s="21" t="s">
        <v>4</v>
      </c>
      <c r="I9" s="21"/>
      <c r="J9" s="21" t="s">
        <v>4</v>
      </c>
      <c r="K9" s="21"/>
      <c r="L9" s="21" t="s">
        <v>4</v>
      </c>
      <c r="M9" s="21"/>
      <c r="N9" s="21" t="s">
        <v>4</v>
      </c>
      <c r="O9" s="21"/>
      <c r="P9" s="1"/>
      <c r="Q9" s="1"/>
      <c r="R9" s="1"/>
      <c r="S9" s="1"/>
      <c r="T9" s="1"/>
      <c r="U9" s="1"/>
      <c r="V9" s="1"/>
      <c r="W9" s="1"/>
    </row>
    <row r="10" spans="2:23" ht="35.25" customHeight="1">
      <c r="B10" s="1"/>
      <c r="C10" s="1"/>
      <c r="D10" s="32">
        <v>49</v>
      </c>
      <c r="E10" s="32"/>
      <c r="F10" s="32">
        <v>52</v>
      </c>
      <c r="G10" s="32"/>
      <c r="H10" s="32">
        <v>48.5</v>
      </c>
      <c r="I10" s="32"/>
      <c r="J10" s="32">
        <v>38</v>
      </c>
      <c r="K10" s="32"/>
      <c r="L10" s="32">
        <v>38</v>
      </c>
      <c r="M10" s="32"/>
      <c r="N10" s="32">
        <v>38</v>
      </c>
      <c r="O10" s="32"/>
      <c r="P10" s="1"/>
      <c r="Q10" s="1"/>
      <c r="R10" s="1"/>
      <c r="S10" s="1"/>
      <c r="T10" s="1"/>
      <c r="U10" s="1"/>
      <c r="V10" s="1"/>
      <c r="W10" s="1"/>
    </row>
    <row r="11" spans="2:23" ht="45">
      <c r="B11" s="10" t="s">
        <v>3</v>
      </c>
      <c r="C11" s="9" t="s">
        <v>2</v>
      </c>
      <c r="D11" s="8" t="s">
        <v>1</v>
      </c>
      <c r="E11" s="7" t="s">
        <v>0</v>
      </c>
      <c r="F11" s="8" t="s">
        <v>1</v>
      </c>
      <c r="G11" s="7" t="s">
        <v>0</v>
      </c>
      <c r="H11" s="8" t="s">
        <v>1</v>
      </c>
      <c r="I11" s="7" t="s">
        <v>0</v>
      </c>
      <c r="J11" s="8" t="s">
        <v>1</v>
      </c>
      <c r="K11" s="7" t="s">
        <v>0</v>
      </c>
      <c r="L11" s="8" t="s">
        <v>1</v>
      </c>
      <c r="M11" s="7" t="s">
        <v>0</v>
      </c>
      <c r="N11" s="8" t="s">
        <v>1</v>
      </c>
      <c r="O11" s="7" t="s">
        <v>0</v>
      </c>
      <c r="P11" s="1"/>
      <c r="Q11" s="1"/>
      <c r="R11" s="1"/>
      <c r="S11" s="1"/>
      <c r="T11" s="1"/>
      <c r="U11" s="1"/>
      <c r="V11" s="1"/>
      <c r="W11" s="1"/>
    </row>
    <row r="12" spans="2:23">
      <c r="B12" s="5">
        <f>$E$5+1</f>
        <v>41010</v>
      </c>
      <c r="C12" s="6">
        <v>1</v>
      </c>
      <c r="D12" s="3">
        <f>ABS((D$10*($B$5/$C$5/100))-D$10)</f>
        <v>48.755000000000003</v>
      </c>
      <c r="E12" s="2"/>
      <c r="F12" s="3">
        <f>ABS((F$10*($B$5/$C$5/100))-F$10)</f>
        <v>51.74</v>
      </c>
      <c r="G12" s="2"/>
      <c r="H12" s="3">
        <f>ABS((H$10*($B$5/$C$5/100))-H$10)</f>
        <v>48.2575</v>
      </c>
      <c r="I12" s="2"/>
      <c r="J12" s="3">
        <f>ABS((J$10*($B$5/$C$5/100))-J$10)</f>
        <v>37.81</v>
      </c>
      <c r="K12" s="2"/>
      <c r="L12" s="3">
        <f>ABS((L$10*($B$5/$C$5/100))-L$10)</f>
        <v>37.81</v>
      </c>
      <c r="M12" s="2"/>
      <c r="N12" s="3">
        <f>ABS((N$10*($B$5/$C$5/100))-N$10)</f>
        <v>37.81</v>
      </c>
      <c r="O12" s="2"/>
      <c r="P12" s="1"/>
      <c r="Q12" s="1"/>
      <c r="R12" s="1"/>
      <c r="S12" s="1"/>
      <c r="T12" s="1"/>
      <c r="U12" s="1"/>
      <c r="V12" s="1"/>
      <c r="W12" s="1"/>
    </row>
    <row r="13" spans="2:23">
      <c r="B13" s="5">
        <f t="shared" ref="B13:B46" si="0">B12+1</f>
        <v>41011</v>
      </c>
      <c r="C13" s="6">
        <v>2</v>
      </c>
      <c r="D13" s="3">
        <f>ABS((D$10*($B$5/$C$5/100))-D$12)</f>
        <v>48.510000000000005</v>
      </c>
      <c r="E13" s="2"/>
      <c r="F13" s="3">
        <f>ABS((F$10*($B$5/$C$5/100))-F$12)</f>
        <v>51.480000000000004</v>
      </c>
      <c r="G13" s="2"/>
      <c r="H13" s="3">
        <f>ABS((H$10*($B$5/$C$5/100))-H$12)</f>
        <v>48.015000000000001</v>
      </c>
      <c r="I13" s="2"/>
      <c r="J13" s="3">
        <f>ABS((J$10*($B$5/$C$5/100))-J$12)</f>
        <v>37.620000000000005</v>
      </c>
      <c r="K13" s="2"/>
      <c r="L13" s="3">
        <f>ABS((L$10*($B$5/$C$5/100))-L$12)</f>
        <v>37.620000000000005</v>
      </c>
      <c r="M13" s="2"/>
      <c r="N13" s="3">
        <f>ABS((N$10*($B$5/$C$5/100))-N$12)</f>
        <v>37.620000000000005</v>
      </c>
      <c r="O13" s="2"/>
      <c r="P13" s="1"/>
      <c r="Q13" s="1"/>
      <c r="R13" s="1"/>
      <c r="S13" s="1"/>
      <c r="T13" s="1"/>
      <c r="U13" s="1"/>
      <c r="V13" s="1"/>
      <c r="W13" s="1"/>
    </row>
    <row r="14" spans="2:23">
      <c r="B14" s="5">
        <f t="shared" si="0"/>
        <v>41012</v>
      </c>
      <c r="C14" s="6">
        <v>3</v>
      </c>
      <c r="D14" s="3">
        <f>ABS((D$10*($B$5/$C$5/100))-D$13)</f>
        <v>48.265000000000008</v>
      </c>
      <c r="E14" s="2">
        <v>48.5</v>
      </c>
      <c r="F14" s="3">
        <f>ABS((F$10*($B$5/$C$5/100))-F$13)</f>
        <v>51.220000000000006</v>
      </c>
      <c r="G14" s="2">
        <v>50.3</v>
      </c>
      <c r="H14" s="3">
        <f>ABS((H$10*($B$5/$C$5/100))-H$13)</f>
        <v>47.772500000000001</v>
      </c>
      <c r="I14" s="2">
        <v>47.4</v>
      </c>
      <c r="J14" s="3">
        <f>ABS((J$10*($B$5/$C$5/100))-J$13)</f>
        <v>37.430000000000007</v>
      </c>
      <c r="K14" s="2"/>
      <c r="L14" s="3">
        <f>ABS((L$10*($B$5/$C$5/100))-L$13)</f>
        <v>37.430000000000007</v>
      </c>
      <c r="M14" s="2"/>
      <c r="N14" s="3">
        <f>ABS((N$10*($B$5/$C$5/100))-N$13)</f>
        <v>37.430000000000007</v>
      </c>
      <c r="O14" s="2"/>
      <c r="P14" s="1"/>
      <c r="Q14" s="1"/>
      <c r="R14" s="1"/>
      <c r="S14" s="1"/>
      <c r="T14" s="1"/>
      <c r="U14" s="1"/>
      <c r="V14" s="1"/>
      <c r="W14" s="1"/>
    </row>
    <row r="15" spans="2:23">
      <c r="B15" s="5">
        <f t="shared" si="0"/>
        <v>41013</v>
      </c>
      <c r="C15" s="4">
        <v>4</v>
      </c>
      <c r="D15" s="3">
        <f>ABS((D$10*($B$5/$C$5/100))-D$14)</f>
        <v>48.02000000000001</v>
      </c>
      <c r="E15" s="2"/>
      <c r="F15" s="3">
        <f>ABS((F$10*($B$5/$C$5/100))-F$14)</f>
        <v>50.960000000000008</v>
      </c>
      <c r="G15" s="2"/>
      <c r="H15" s="3">
        <f>ABS((H$10*($B$5/$C$5/100))-H$14)</f>
        <v>47.53</v>
      </c>
      <c r="I15" s="2"/>
      <c r="J15" s="3">
        <f>ABS((J$10*($B$5/$C$5/100))-J$14)</f>
        <v>37.240000000000009</v>
      </c>
      <c r="K15" s="2"/>
      <c r="L15" s="3">
        <f>ABS((L$10*($B$5/$C$5/100))-L$14)</f>
        <v>37.240000000000009</v>
      </c>
      <c r="M15" s="2"/>
      <c r="N15" s="3">
        <f>ABS((N$10*($B$5/$C$5/100))-N$14)</f>
        <v>37.240000000000009</v>
      </c>
      <c r="O15" s="2"/>
      <c r="P15" s="1"/>
      <c r="Q15" s="1"/>
      <c r="R15" s="1"/>
      <c r="S15" s="1"/>
      <c r="T15" s="1"/>
      <c r="U15" s="1"/>
      <c r="V15" s="1"/>
      <c r="W15" s="1"/>
    </row>
    <row r="16" spans="2:23">
      <c r="B16" s="5">
        <f t="shared" si="0"/>
        <v>41014</v>
      </c>
      <c r="C16" s="4">
        <v>5</v>
      </c>
      <c r="D16" s="3">
        <f>ABS((D$10*($B$5/$C$5/100))-D$15)</f>
        <v>47.775000000000013</v>
      </c>
      <c r="E16" s="2"/>
      <c r="F16" s="3">
        <f>ABS((F$10*($B$5/$C$5/100))-F$15)</f>
        <v>50.70000000000001</v>
      </c>
      <c r="G16" s="2"/>
      <c r="H16" s="3">
        <f>ABS((H$10*($B$5/$C$5/100))-H$15)</f>
        <v>47.287500000000001</v>
      </c>
      <c r="I16" s="2"/>
      <c r="J16" s="3">
        <f>ABS((J$10*($B$5/$C$5/100))-J$15)</f>
        <v>37.050000000000011</v>
      </c>
      <c r="K16" s="2"/>
      <c r="L16" s="3">
        <f>ABS((L$10*($B$5/$C$5/100))-L$15)</f>
        <v>37.050000000000011</v>
      </c>
      <c r="M16" s="2"/>
      <c r="N16" s="3">
        <f>ABS((N$10*($B$5/$C$5/100))-N$15)</f>
        <v>37.050000000000011</v>
      </c>
      <c r="O16" s="2"/>
      <c r="P16" s="1"/>
      <c r="Q16" s="1"/>
      <c r="R16" s="1"/>
      <c r="S16" s="1"/>
      <c r="T16" s="1"/>
      <c r="U16" s="1"/>
      <c r="V16" s="1"/>
      <c r="W16" s="1"/>
    </row>
    <row r="17" spans="2:23">
      <c r="B17" s="5">
        <f t="shared" si="0"/>
        <v>41015</v>
      </c>
      <c r="C17" s="4">
        <v>6</v>
      </c>
      <c r="D17" s="3">
        <f>ABS((D$10*($B$5/$C$5/100))-D$16)</f>
        <v>47.530000000000015</v>
      </c>
      <c r="E17" s="2"/>
      <c r="F17" s="3">
        <f>ABS((F$10*($B$5/$C$5/100))-F$16)</f>
        <v>50.440000000000012</v>
      </c>
      <c r="G17" s="2"/>
      <c r="H17" s="3">
        <f>ABS((H$10*($B$5/$C$5/100))-H$16)</f>
        <v>47.045000000000002</v>
      </c>
      <c r="I17" s="2"/>
      <c r="J17" s="3">
        <f>ABS((J$10*($B$5/$C$5/100))-J$16)</f>
        <v>36.860000000000014</v>
      </c>
      <c r="K17" s="2"/>
      <c r="L17" s="3">
        <f>ABS((L$10*($B$5/$C$5/100))-L$16)</f>
        <v>36.860000000000014</v>
      </c>
      <c r="M17" s="2"/>
      <c r="N17" s="3">
        <f>ABS((N$10*($B$5/$C$5/100))-N$16)</f>
        <v>36.860000000000014</v>
      </c>
      <c r="O17" s="2"/>
      <c r="P17" s="1"/>
      <c r="Q17" s="1"/>
      <c r="R17" s="1"/>
      <c r="S17" s="1"/>
      <c r="T17" s="1"/>
      <c r="U17" s="1"/>
      <c r="V17" s="1"/>
      <c r="W17" s="1"/>
    </row>
    <row r="18" spans="2:23">
      <c r="B18" s="5">
        <f t="shared" si="0"/>
        <v>41016</v>
      </c>
      <c r="C18" s="4">
        <v>7</v>
      </c>
      <c r="D18" s="3">
        <f>ABS((D$10*($B$5/$C$5/100))-D$17)</f>
        <v>47.285000000000018</v>
      </c>
      <c r="E18" s="2">
        <v>47.2</v>
      </c>
      <c r="F18" s="3">
        <f>ABS((F$10*($B$5/$C$5/100))-F$17)</f>
        <v>50.180000000000014</v>
      </c>
      <c r="G18" s="2">
        <v>49.2</v>
      </c>
      <c r="H18" s="3">
        <f>ABS((H$10*($B$5/$C$5/100))-H$17)</f>
        <v>46.802500000000002</v>
      </c>
      <c r="I18" s="2">
        <v>46.1</v>
      </c>
      <c r="J18" s="3">
        <f>ABS((J$10*($B$5/$C$5/100))-J$17)</f>
        <v>36.670000000000016</v>
      </c>
      <c r="K18" s="2"/>
      <c r="L18" s="3">
        <f>ABS((L$10*($B$5/$C$5/100))-L$17)</f>
        <v>36.670000000000016</v>
      </c>
      <c r="M18" s="2"/>
      <c r="N18" s="3">
        <f>ABS((N$10*($B$5/$C$5/100))-N$17)</f>
        <v>36.670000000000016</v>
      </c>
      <c r="O18" s="2"/>
      <c r="P18" s="1"/>
      <c r="Q18" s="1"/>
      <c r="R18" s="1"/>
      <c r="S18" s="1"/>
      <c r="T18" s="1"/>
      <c r="U18" s="1"/>
      <c r="V18" s="1"/>
      <c r="W18" s="1"/>
    </row>
    <row r="19" spans="2:23">
      <c r="B19" s="5">
        <f t="shared" si="0"/>
        <v>41017</v>
      </c>
      <c r="C19" s="4">
        <v>8</v>
      </c>
      <c r="D19" s="3">
        <f>ABS((D$10*($B$5/$C$5/100))-D$18)</f>
        <v>47.04000000000002</v>
      </c>
      <c r="E19" s="2"/>
      <c r="F19" s="3">
        <f>ABS((F$10*($B$5/$C$5/100))-F$18)</f>
        <v>49.920000000000016</v>
      </c>
      <c r="G19" s="2"/>
      <c r="H19" s="3">
        <f>ABS((H$10*($B$5/$C$5/100))-H$18)</f>
        <v>46.56</v>
      </c>
      <c r="I19" s="2"/>
      <c r="J19" s="3">
        <f>ABS((J$10*($B$5/$C$5/100))-J$18)</f>
        <v>36.480000000000018</v>
      </c>
      <c r="K19" s="2"/>
      <c r="L19" s="3">
        <f>ABS((L$10*($B$5/$C$5/100))-L$18)</f>
        <v>36.480000000000018</v>
      </c>
      <c r="M19" s="2"/>
      <c r="N19" s="3">
        <f>ABS((N$10*($B$5/$C$5/100))-N$18)</f>
        <v>36.480000000000018</v>
      </c>
      <c r="O19" s="2"/>
      <c r="P19" s="1"/>
      <c r="Q19" s="1"/>
      <c r="R19" s="1"/>
      <c r="S19" s="1"/>
      <c r="T19" s="1"/>
      <c r="U19" s="1"/>
      <c r="V19" s="1"/>
      <c r="W19" s="1"/>
    </row>
    <row r="20" spans="2:23">
      <c r="B20" s="5">
        <f t="shared" si="0"/>
        <v>41018</v>
      </c>
      <c r="C20" s="4">
        <v>9</v>
      </c>
      <c r="D20" s="3">
        <f>ABS((D$10*($B$5/$C$5/100))-D$19)</f>
        <v>46.795000000000023</v>
      </c>
      <c r="E20" s="2"/>
      <c r="F20" s="3">
        <f>ABS((F$10*($B$5/$C$5/100))-F$19)</f>
        <v>49.660000000000018</v>
      </c>
      <c r="G20" s="2"/>
      <c r="H20" s="3">
        <f>ABS((H$10*($B$5/$C$5/100))-H$19)</f>
        <v>46.317500000000003</v>
      </c>
      <c r="I20" s="2"/>
      <c r="J20" s="3">
        <f>ABS((J$10*($B$5/$C$5/100))-J$19)</f>
        <v>36.29000000000002</v>
      </c>
      <c r="K20" s="2"/>
      <c r="L20" s="3">
        <f>ABS((L$10*($B$5/$C$5/100))-L$19)</f>
        <v>36.29000000000002</v>
      </c>
      <c r="M20" s="2"/>
      <c r="N20" s="3">
        <f>ABS((N$10*($B$5/$C$5/100))-N$19)</f>
        <v>36.29000000000002</v>
      </c>
      <c r="O20" s="2"/>
      <c r="P20" s="1"/>
      <c r="Q20" s="1"/>
      <c r="R20" s="1"/>
      <c r="S20" s="1"/>
      <c r="T20" s="1"/>
      <c r="U20" s="1"/>
      <c r="V20" s="1"/>
      <c r="W20" s="1"/>
    </row>
    <row r="21" spans="2:23">
      <c r="B21" s="5">
        <f t="shared" si="0"/>
        <v>41019</v>
      </c>
      <c r="C21" s="4">
        <v>10</v>
      </c>
      <c r="D21" s="3">
        <f>ABS((D$10*($B$5/$C$5/100))-D$20)</f>
        <v>46.550000000000026</v>
      </c>
      <c r="E21" s="2">
        <v>46.3</v>
      </c>
      <c r="F21" s="3">
        <f>ABS((F$10*($B$5/$C$5/100))-F$20)</f>
        <v>49.40000000000002</v>
      </c>
      <c r="G21" s="2">
        <v>48</v>
      </c>
      <c r="H21" s="3">
        <f>ABS((H$10*($B$5/$C$5/100))-H$20)</f>
        <v>46.075000000000003</v>
      </c>
      <c r="I21" s="2">
        <v>45.4</v>
      </c>
      <c r="J21" s="3">
        <f>ABS((J$10*($B$5/$C$5/100))-J$20)</f>
        <v>36.100000000000023</v>
      </c>
      <c r="K21" s="2"/>
      <c r="L21" s="3">
        <f>ABS((L$10*($B$5/$C$5/100))-L$20)</f>
        <v>36.100000000000023</v>
      </c>
      <c r="M21" s="2"/>
      <c r="N21" s="3">
        <f>ABS((N$10*($B$5/$C$5/100))-N$20)</f>
        <v>36.100000000000023</v>
      </c>
      <c r="O21" s="2"/>
      <c r="P21" s="1"/>
      <c r="Q21" s="1"/>
      <c r="R21" s="1"/>
      <c r="S21" s="1"/>
      <c r="T21" s="1"/>
      <c r="U21" s="1"/>
      <c r="V21" s="1"/>
      <c r="W21" s="1"/>
    </row>
    <row r="22" spans="2:23">
      <c r="B22" s="5">
        <f t="shared" si="0"/>
        <v>41020</v>
      </c>
      <c r="C22" s="4">
        <v>11</v>
      </c>
      <c r="D22" s="3">
        <f>ABS((D$10*($B$5/$C$5/100))-D$21)</f>
        <v>46.305000000000028</v>
      </c>
      <c r="E22" s="2"/>
      <c r="F22" s="3">
        <f>ABS((F$10*($B$5/$C$5/100))-F$21)</f>
        <v>49.140000000000022</v>
      </c>
      <c r="G22" s="2"/>
      <c r="H22" s="3">
        <f>ABS((H$10*($B$5/$C$5/100))-H$21)</f>
        <v>45.832500000000003</v>
      </c>
      <c r="I22" s="2"/>
      <c r="J22" s="3">
        <f>ABS((J$10*($B$5/$C$5/100))-J$21)</f>
        <v>35.910000000000025</v>
      </c>
      <c r="K22" s="2"/>
      <c r="L22" s="3">
        <f>ABS((L$10*($B$5/$C$5/100))-L$21)</f>
        <v>35.910000000000025</v>
      </c>
      <c r="M22" s="2"/>
      <c r="N22" s="3">
        <f>ABS((N$10*($B$5/$C$5/100))-N$21)</f>
        <v>35.910000000000025</v>
      </c>
      <c r="O22" s="2"/>
      <c r="P22" s="1"/>
      <c r="Q22" s="1"/>
      <c r="R22" s="1"/>
      <c r="S22" s="1"/>
      <c r="T22" s="1"/>
      <c r="U22" s="1"/>
      <c r="V22" s="1"/>
      <c r="W22" s="1"/>
    </row>
    <row r="23" spans="2:23">
      <c r="B23" s="5">
        <f t="shared" si="0"/>
        <v>41021</v>
      </c>
      <c r="C23" s="4">
        <v>12</v>
      </c>
      <c r="D23" s="3">
        <f>ABS((D$10*($B$5/$C$5/100))-D$22)</f>
        <v>46.060000000000031</v>
      </c>
      <c r="E23" s="2"/>
      <c r="F23" s="3">
        <f>ABS((F$10*($B$5/$C$5/100))-F$22)</f>
        <v>48.880000000000024</v>
      </c>
      <c r="G23" s="2"/>
      <c r="H23" s="3">
        <f>ABS((H$10*($B$5/$C$5/100))-H$22)</f>
        <v>45.59</v>
      </c>
      <c r="I23" s="2"/>
      <c r="J23" s="3">
        <f>ABS((J$10*($B$5/$C$5/100))-J$22)</f>
        <v>35.720000000000027</v>
      </c>
      <c r="K23" s="2"/>
      <c r="L23" s="3">
        <f>ABS((L$10*($B$5/$C$5/100))-L$22)</f>
        <v>35.720000000000027</v>
      </c>
      <c r="M23" s="2"/>
      <c r="N23" s="3">
        <f>ABS((N$10*($B$5/$C$5/100))-N$22)</f>
        <v>35.720000000000027</v>
      </c>
      <c r="O23" s="2"/>
      <c r="P23" s="1"/>
      <c r="Q23" s="1"/>
      <c r="R23" s="1"/>
      <c r="S23" s="1"/>
      <c r="T23" s="1"/>
      <c r="U23" s="1"/>
      <c r="V23" s="1"/>
      <c r="W23" s="1"/>
    </row>
    <row r="24" spans="2:23">
      <c r="B24" s="5">
        <f t="shared" si="0"/>
        <v>41022</v>
      </c>
      <c r="C24" s="4">
        <v>13</v>
      </c>
      <c r="D24" s="3">
        <f>ABS((D$10*($B$5/$C$5/100))-D$23)</f>
        <v>45.815000000000033</v>
      </c>
      <c r="E24" s="2">
        <v>45.9</v>
      </c>
      <c r="F24" s="3">
        <f>ABS((F$10*($B$5/$C$5/100))-F$23)</f>
        <v>48.620000000000026</v>
      </c>
      <c r="G24" s="2">
        <v>47.8</v>
      </c>
      <c r="H24" s="3">
        <f>ABS((H$10*($B$5/$C$5/100))-H$23)</f>
        <v>45.347500000000004</v>
      </c>
      <c r="I24" s="2">
        <v>44.7</v>
      </c>
      <c r="J24" s="3">
        <f>ABS((J$10*($B$5/$C$5/100))-J$23)</f>
        <v>35.53000000000003</v>
      </c>
      <c r="K24" s="2"/>
      <c r="L24" s="3">
        <f>ABS((L$10*($B$5/$C$5/100))-L$23)</f>
        <v>35.53000000000003</v>
      </c>
      <c r="M24" s="2"/>
      <c r="N24" s="3">
        <f>ABS((N$10*($B$5/$C$5/100))-N$23)</f>
        <v>35.53000000000003</v>
      </c>
      <c r="O24" s="2"/>
      <c r="P24" s="1"/>
      <c r="Q24" s="1"/>
      <c r="R24" s="1"/>
      <c r="S24" s="1"/>
      <c r="T24" s="1"/>
      <c r="U24" s="1"/>
      <c r="V24" s="1"/>
      <c r="W24" s="1"/>
    </row>
    <row r="25" spans="2:23">
      <c r="B25" s="5">
        <f t="shared" si="0"/>
        <v>41023</v>
      </c>
      <c r="C25" s="4">
        <v>14</v>
      </c>
      <c r="D25" s="3">
        <f>ABS((D$10*($B$5/$C$5/100))-D$24)</f>
        <v>45.570000000000036</v>
      </c>
      <c r="E25" s="2"/>
      <c r="F25" s="3">
        <f>ABS((F$10*($B$5/$C$5/100))-F$24)</f>
        <v>48.360000000000028</v>
      </c>
      <c r="G25" s="2"/>
      <c r="H25" s="3">
        <f>ABS((H$10*($B$5/$C$5/100))-H$24)</f>
        <v>45.105000000000004</v>
      </c>
      <c r="I25" s="2"/>
      <c r="J25" s="3">
        <f>ABS((J$10*($B$5/$C$5/100))-J$24)</f>
        <v>35.340000000000032</v>
      </c>
      <c r="K25" s="2"/>
      <c r="L25" s="3">
        <f>ABS((L$10*($B$5/$C$5/100))-L$24)</f>
        <v>35.340000000000032</v>
      </c>
      <c r="M25" s="2"/>
      <c r="N25" s="3">
        <f>ABS((N$10*($B$5/$C$5/100))-N$24)</f>
        <v>35.340000000000032</v>
      </c>
      <c r="O25" s="2"/>
      <c r="P25" s="1"/>
      <c r="Q25" s="1"/>
      <c r="R25" s="1"/>
      <c r="S25" s="1"/>
      <c r="T25" s="1"/>
      <c r="U25" s="1"/>
      <c r="V25" s="1"/>
      <c r="W25" s="1"/>
    </row>
    <row r="26" spans="2:23">
      <c r="B26" s="5">
        <f t="shared" si="0"/>
        <v>41024</v>
      </c>
      <c r="C26" s="4">
        <v>15</v>
      </c>
      <c r="D26" s="3">
        <f>ABS((D$10*($B$5/$C$5/100))-D$25)</f>
        <v>45.325000000000038</v>
      </c>
      <c r="E26" s="2"/>
      <c r="F26" s="3">
        <f>ABS((F$10*($B$5/$C$5/100))-F$25)</f>
        <v>48.10000000000003</v>
      </c>
      <c r="G26" s="2"/>
      <c r="H26" s="3">
        <f>ABS((H$10*($B$5/$C$5/100))-H$25)</f>
        <v>44.862500000000004</v>
      </c>
      <c r="I26" s="2"/>
      <c r="J26" s="3">
        <f>ABS((J$10*($B$5/$C$5/100))-J$25)</f>
        <v>35.150000000000034</v>
      </c>
      <c r="K26" s="2"/>
      <c r="L26" s="3">
        <f>ABS((L$10*($B$5/$C$5/100))-L$25)</f>
        <v>35.150000000000034</v>
      </c>
      <c r="M26" s="2"/>
      <c r="N26" s="3">
        <f>ABS((N$10*($B$5/$C$5/100))-N$25)</f>
        <v>35.150000000000034</v>
      </c>
      <c r="O26" s="2"/>
      <c r="P26" s="1"/>
      <c r="Q26" s="1"/>
      <c r="R26" s="1"/>
      <c r="S26" s="1"/>
      <c r="T26" s="1"/>
      <c r="U26" s="1"/>
      <c r="V26" s="1"/>
      <c r="W26" s="1"/>
    </row>
    <row r="27" spans="2:23">
      <c r="B27" s="5">
        <f t="shared" si="0"/>
        <v>41025</v>
      </c>
      <c r="C27" s="4">
        <v>16</v>
      </c>
      <c r="D27" s="3">
        <f>ABS((D$10*($B$5/$C$5/100))-D$26)</f>
        <v>45.080000000000041</v>
      </c>
      <c r="E27" s="2">
        <v>45</v>
      </c>
      <c r="F27" s="3">
        <f>ABS((F$10*($B$5/$C$5/100))-F$26)</f>
        <v>47.840000000000032</v>
      </c>
      <c r="G27" s="2">
        <v>46.9</v>
      </c>
      <c r="H27" s="3">
        <f>ABS((H$10*($B$5/$C$5/100))-H$26)</f>
        <v>44.620000000000005</v>
      </c>
      <c r="I27" s="2">
        <v>44</v>
      </c>
      <c r="J27" s="3">
        <f>ABS((J$10*($B$5/$C$5/100))-J$26)</f>
        <v>34.960000000000036</v>
      </c>
      <c r="K27" s="2"/>
      <c r="L27" s="3">
        <f>ABS((L$10*($B$5/$C$5/100))-L$26)</f>
        <v>34.960000000000036</v>
      </c>
      <c r="M27" s="2"/>
      <c r="N27" s="3">
        <f>ABS((N$10*($B$5/$C$5/100))-N$26)</f>
        <v>34.960000000000036</v>
      </c>
      <c r="O27" s="2"/>
      <c r="P27" s="1"/>
      <c r="Q27" s="1"/>
      <c r="R27" s="1"/>
      <c r="S27" s="1"/>
      <c r="T27" s="1"/>
      <c r="U27" s="1"/>
      <c r="V27" s="1"/>
      <c r="W27" s="1"/>
    </row>
    <row r="28" spans="2:23">
      <c r="B28" s="5">
        <f t="shared" si="0"/>
        <v>41026</v>
      </c>
      <c r="C28" s="4">
        <v>17</v>
      </c>
      <c r="D28" s="3">
        <f>ABS((D$10*($B$5/$C$5/100))-D$27)</f>
        <v>44.835000000000043</v>
      </c>
      <c r="E28" s="2"/>
      <c r="F28" s="3">
        <f>ABS((F$10*($B$5/$C$5/100))-F$27)</f>
        <v>47.580000000000034</v>
      </c>
      <c r="G28" s="2"/>
      <c r="H28" s="3">
        <f>ABS((H$10*($B$5/$C$5/100))-H$27)</f>
        <v>44.377500000000005</v>
      </c>
      <c r="I28" s="2"/>
      <c r="J28" s="3">
        <f>ABS((J$10*($B$5/$C$5/100))-J$27)</f>
        <v>34.770000000000039</v>
      </c>
      <c r="K28" s="2"/>
      <c r="L28" s="3">
        <f>ABS((L$10*($B$5/$C$5/100))-L$27)</f>
        <v>34.770000000000039</v>
      </c>
      <c r="M28" s="2"/>
      <c r="N28" s="3">
        <f>ABS((N$10*($B$5/$C$5/100))-N$27)</f>
        <v>34.770000000000039</v>
      </c>
      <c r="O28" s="2"/>
      <c r="P28" s="1"/>
      <c r="Q28" s="1"/>
      <c r="R28" s="1"/>
      <c r="S28" s="1"/>
      <c r="T28" s="1"/>
      <c r="U28" s="1"/>
      <c r="V28" s="1"/>
      <c r="W28" s="1"/>
    </row>
    <row r="29" spans="2:23">
      <c r="B29" s="5">
        <f t="shared" si="0"/>
        <v>41027</v>
      </c>
      <c r="C29" s="4">
        <v>18</v>
      </c>
      <c r="D29" s="3">
        <f>ABS((D$10*($B$5/$C$5/100))-D$28)</f>
        <v>44.590000000000046</v>
      </c>
      <c r="E29" s="2"/>
      <c r="F29" s="3">
        <f>ABS((F$10*($B$5/$C$5/100))-F$28)</f>
        <v>47.320000000000036</v>
      </c>
      <c r="G29" s="2"/>
      <c r="H29" s="3">
        <f>ABS((H$10*($B$5/$C$5/100))-H$28)</f>
        <v>44.135000000000005</v>
      </c>
      <c r="I29" s="2"/>
      <c r="J29" s="3">
        <f>ABS((J$10*($B$5/$C$5/100))-J$28)</f>
        <v>34.580000000000041</v>
      </c>
      <c r="K29" s="2"/>
      <c r="L29" s="3">
        <f>ABS((L$10*($B$5/$C$5/100))-L$28)</f>
        <v>34.580000000000041</v>
      </c>
      <c r="M29" s="2"/>
      <c r="N29" s="3">
        <f>ABS((N$10*($B$5/$C$5/100))-N$28)</f>
        <v>34.580000000000041</v>
      </c>
      <c r="O29" s="2"/>
      <c r="P29" s="1"/>
      <c r="Q29" s="1"/>
      <c r="R29" s="1"/>
      <c r="S29" s="1"/>
      <c r="T29" s="1"/>
      <c r="U29" s="1"/>
      <c r="V29" s="1"/>
      <c r="W29" s="1"/>
    </row>
    <row r="30" spans="2:23">
      <c r="B30" s="5">
        <f t="shared" si="0"/>
        <v>41028</v>
      </c>
      <c r="C30" s="4">
        <v>19</v>
      </c>
      <c r="D30" s="3">
        <f>ABS((D$10*($B$5/$C$5/100))-D$29)</f>
        <v>44.345000000000049</v>
      </c>
      <c r="E30" s="2"/>
      <c r="F30" s="3">
        <f>ABS((F$10*($B$5/$C$5/100))-F$29)</f>
        <v>47.060000000000038</v>
      </c>
      <c r="G30" s="2"/>
      <c r="H30" s="3">
        <f>ABS((H$10*($B$5/$C$5/100))-H$29)</f>
        <v>43.892500000000005</v>
      </c>
      <c r="I30" s="2"/>
      <c r="J30" s="3">
        <f>ABS((J$10*($B$5/$C$5/100))-J$29)</f>
        <v>34.390000000000043</v>
      </c>
      <c r="K30" s="2"/>
      <c r="L30" s="3">
        <f>ABS((L$10*($B$5/$C$5/100))-L$29)</f>
        <v>34.390000000000043</v>
      </c>
      <c r="M30" s="2"/>
      <c r="N30" s="3">
        <f>ABS((N$10*($B$5/$C$5/100))-N$29)</f>
        <v>34.390000000000043</v>
      </c>
      <c r="O30" s="2"/>
      <c r="P30" s="1"/>
      <c r="Q30" s="1"/>
      <c r="R30" s="1"/>
      <c r="S30" s="1"/>
      <c r="T30" s="1"/>
      <c r="U30" s="1"/>
      <c r="V30" s="1"/>
      <c r="W30" s="1"/>
    </row>
    <row r="31" spans="2:23">
      <c r="B31" s="5">
        <f t="shared" si="0"/>
        <v>41029</v>
      </c>
      <c r="C31" s="4">
        <v>20</v>
      </c>
      <c r="D31" s="3">
        <f>ABS((D$10*($B$5/$C$5/100))-D$30)</f>
        <v>44.100000000000051</v>
      </c>
      <c r="E31" s="2"/>
      <c r="F31" s="3">
        <f>ABS((F$10*($B$5/$C$5/100))-F$30)</f>
        <v>46.80000000000004</v>
      </c>
      <c r="G31" s="2"/>
      <c r="H31" s="3">
        <f>ABS((H$10*($B$5/$C$5/100))-H$30)</f>
        <v>43.650000000000006</v>
      </c>
      <c r="I31" s="2"/>
      <c r="J31" s="3">
        <f>ABS((J$10*($B$5/$C$5/100))-J$30)</f>
        <v>34.200000000000045</v>
      </c>
      <c r="K31" s="2"/>
      <c r="L31" s="3">
        <f>ABS((L$10*($B$5/$C$5/100))-L$30)</f>
        <v>34.200000000000045</v>
      </c>
      <c r="M31" s="2"/>
      <c r="N31" s="3">
        <f>ABS((N$10*($B$5/$C$5/100))-N$30)</f>
        <v>34.200000000000045</v>
      </c>
      <c r="O31" s="2"/>
      <c r="P31" s="1"/>
      <c r="Q31" s="1"/>
      <c r="R31" s="1"/>
      <c r="S31" s="1"/>
      <c r="T31" s="1"/>
      <c r="U31" s="1"/>
      <c r="V31" s="1"/>
      <c r="W31" s="1"/>
    </row>
    <row r="32" spans="2:23">
      <c r="B32" s="5">
        <f t="shared" si="0"/>
        <v>41030</v>
      </c>
      <c r="C32" s="4">
        <v>21</v>
      </c>
      <c r="D32" s="3">
        <f>ABS((D$10*($B$5/$C$5/100))-D$31)</f>
        <v>43.855000000000054</v>
      </c>
      <c r="E32" s="2"/>
      <c r="F32" s="3">
        <f>ABS((F$10*($B$5/$C$5/100))-F$31)</f>
        <v>46.540000000000042</v>
      </c>
      <c r="G32" s="2"/>
      <c r="H32" s="3">
        <f>ABS((H$10*($B$5/$C$5/100))-H$31)</f>
        <v>43.407500000000006</v>
      </c>
      <c r="I32" s="2"/>
      <c r="J32" s="3">
        <f>ABS((J$10*($B$5/$C$5/100))-J$31)</f>
        <v>34.010000000000048</v>
      </c>
      <c r="K32" s="2"/>
      <c r="L32" s="3">
        <f>ABS((L$10*($B$5/$C$5/100))-L$31)</f>
        <v>34.010000000000048</v>
      </c>
      <c r="M32" s="2"/>
      <c r="N32" s="3">
        <f>ABS((N$10*($B$5/$C$5/100))-N$31)</f>
        <v>34.010000000000048</v>
      </c>
      <c r="O32" s="2"/>
      <c r="P32" s="1"/>
      <c r="Q32" s="1"/>
      <c r="R32" s="1"/>
      <c r="S32" s="1"/>
      <c r="T32" s="1"/>
      <c r="U32" s="1"/>
      <c r="V32" s="1"/>
      <c r="W32" s="1"/>
    </row>
    <row r="33" spans="2:23">
      <c r="B33" s="5">
        <f t="shared" si="0"/>
        <v>41031</v>
      </c>
      <c r="C33" s="4">
        <v>22</v>
      </c>
      <c r="D33" s="3">
        <f>ABS((D$10*($B$5/$C$5/100))-D$32)</f>
        <v>43.610000000000056</v>
      </c>
      <c r="E33" s="2"/>
      <c r="F33" s="3">
        <f>ABS((F$10*($B$5/$C$5/100))-F$32)</f>
        <v>46.280000000000044</v>
      </c>
      <c r="G33" s="2"/>
      <c r="H33" s="3">
        <f>ABS((H$10*($B$5/$C$5/100))-H$32)</f>
        <v>43.165000000000006</v>
      </c>
      <c r="I33" s="2"/>
      <c r="J33" s="3">
        <f>ABS((J$10*($B$5/$C$5/100))-J$32)</f>
        <v>33.82000000000005</v>
      </c>
      <c r="K33" s="2"/>
      <c r="L33" s="3">
        <f>ABS((L$10*($B$5/$C$5/100))-L$32)</f>
        <v>33.82000000000005</v>
      </c>
      <c r="M33" s="2"/>
      <c r="N33" s="3">
        <f>ABS((N$10*($B$5/$C$5/100))-N$32)</f>
        <v>33.82000000000005</v>
      </c>
      <c r="O33" s="2"/>
      <c r="P33" s="1"/>
      <c r="Q33" s="1"/>
      <c r="R33" s="1"/>
      <c r="S33" s="1"/>
      <c r="T33" s="1"/>
      <c r="U33" s="1"/>
      <c r="V33" s="1"/>
      <c r="W33" s="1"/>
    </row>
    <row r="34" spans="2:23">
      <c r="B34" s="5">
        <f t="shared" si="0"/>
        <v>41032</v>
      </c>
      <c r="C34" s="4">
        <v>23</v>
      </c>
      <c r="D34" s="3">
        <f>ABS((D$10*($B$5/$C$5/100))-D$33)</f>
        <v>43.365000000000059</v>
      </c>
      <c r="E34" s="2"/>
      <c r="F34" s="3">
        <f>ABS((F$10*($B$5/$C$5/100))-F$33)</f>
        <v>46.020000000000046</v>
      </c>
      <c r="G34" s="2"/>
      <c r="H34" s="3">
        <f>ABS((H$10*($B$5/$C$5/100))-H$33)</f>
        <v>42.922500000000007</v>
      </c>
      <c r="I34" s="2"/>
      <c r="J34" s="3">
        <f>ABS((J$10*($B$5/$C$5/100))-J$33)</f>
        <v>33.630000000000052</v>
      </c>
      <c r="K34" s="2"/>
      <c r="L34" s="3">
        <f>ABS((L$10*($B$5/$C$5/100))-L$33)</f>
        <v>33.630000000000052</v>
      </c>
      <c r="M34" s="2"/>
      <c r="N34" s="3">
        <f>ABS((N$10*($B$5/$C$5/100))-N$33)</f>
        <v>33.630000000000052</v>
      </c>
      <c r="O34" s="2"/>
      <c r="P34" s="1"/>
      <c r="Q34" s="1"/>
      <c r="R34" s="1"/>
      <c r="S34" s="1"/>
      <c r="T34" s="1"/>
      <c r="U34" s="1"/>
      <c r="V34" s="1"/>
      <c r="W34" s="1"/>
    </row>
    <row r="35" spans="2:23">
      <c r="B35" s="5">
        <f t="shared" si="0"/>
        <v>41033</v>
      </c>
      <c r="C35" s="4">
        <v>24</v>
      </c>
      <c r="D35" s="3">
        <f>ABS((D$10*($B$5/$C$5/100))-D$34)</f>
        <v>43.120000000000061</v>
      </c>
      <c r="E35" s="2"/>
      <c r="F35" s="3">
        <f>ABS((F$10*($B$5/$C$5/100))-F$34)</f>
        <v>45.760000000000048</v>
      </c>
      <c r="G35" s="2"/>
      <c r="H35" s="3">
        <f>ABS((H$10*($B$5/$C$5/100))-H$34)</f>
        <v>42.680000000000007</v>
      </c>
      <c r="I35" s="2"/>
      <c r="J35" s="3">
        <f>ABS((J$10*($B$5/$C$5/100))-J$34)</f>
        <v>33.440000000000055</v>
      </c>
      <c r="K35" s="2"/>
      <c r="L35" s="3">
        <f>ABS((L$10*($B$5/$C$5/100))-L$34)</f>
        <v>33.440000000000055</v>
      </c>
      <c r="M35" s="2"/>
      <c r="N35" s="3">
        <f>ABS((N$10*($B$5/$C$5/100))-N$34)</f>
        <v>33.440000000000055</v>
      </c>
      <c r="O35" s="2"/>
      <c r="P35" s="1"/>
      <c r="Q35" s="1"/>
      <c r="R35" s="1"/>
      <c r="S35" s="1"/>
      <c r="T35" s="1"/>
      <c r="U35" s="1"/>
      <c r="V35" s="1"/>
      <c r="W35" s="1"/>
    </row>
    <row r="36" spans="2:23">
      <c r="B36" s="5">
        <f t="shared" si="0"/>
        <v>41034</v>
      </c>
      <c r="C36" s="4">
        <v>25</v>
      </c>
      <c r="D36" s="3">
        <f>ABS((D$10*($B$5/$C$5/100))-D$35)</f>
        <v>42.875000000000064</v>
      </c>
      <c r="E36" s="2"/>
      <c r="F36" s="3">
        <f>ABS((F$10*($B$5/$C$5/100))-F$35)</f>
        <v>45.50000000000005</v>
      </c>
      <c r="G36" s="2"/>
      <c r="H36" s="3">
        <f>ABS((H$10*($B$5/$C$5/100))-H$35)</f>
        <v>42.437500000000007</v>
      </c>
      <c r="I36" s="2"/>
      <c r="J36" s="3">
        <f>ABS((J$10*($B$5/$C$5/100))-J$35)</f>
        <v>33.250000000000057</v>
      </c>
      <c r="K36" s="2"/>
      <c r="L36" s="3">
        <f>ABS((L$10*($B$5/$C$5/100))-L$35)</f>
        <v>33.250000000000057</v>
      </c>
      <c r="M36" s="2"/>
      <c r="N36" s="3">
        <f>ABS((N$10*($B$5/$C$5/100))-N$35)</f>
        <v>33.250000000000057</v>
      </c>
      <c r="O36" s="2"/>
      <c r="P36" s="1"/>
      <c r="Q36" s="1"/>
      <c r="R36" s="1"/>
      <c r="S36" s="1"/>
      <c r="T36" s="1"/>
      <c r="U36" s="1"/>
      <c r="V36" s="1"/>
      <c r="W36" s="1"/>
    </row>
    <row r="37" spans="2:23">
      <c r="B37" s="5">
        <f t="shared" si="0"/>
        <v>41035</v>
      </c>
      <c r="C37" s="4">
        <v>26</v>
      </c>
      <c r="D37" s="3">
        <f>ABS((D$10*($B$5/$C$5/100))-D$36)</f>
        <v>42.630000000000067</v>
      </c>
      <c r="E37" s="2"/>
      <c r="F37" s="3">
        <f>ABS((F$10*($B$5/$C$5/100))-F$36)</f>
        <v>45.240000000000052</v>
      </c>
      <c r="G37" s="2"/>
      <c r="H37" s="3">
        <f>ABS((H$10*($B$5/$C$5/100))-H$36)</f>
        <v>42.195000000000007</v>
      </c>
      <c r="I37" s="2"/>
      <c r="J37" s="3">
        <f>ABS((J$10*($B$5/$C$5/100))-J$36)</f>
        <v>33.060000000000059</v>
      </c>
      <c r="K37" s="2"/>
      <c r="L37" s="3">
        <f>ABS((L$10*($B$5/$C$5/100))-L$36)</f>
        <v>33.060000000000059</v>
      </c>
      <c r="M37" s="2"/>
      <c r="N37" s="3">
        <f>ABS((N$10*($B$5/$C$5/100))-N$36)</f>
        <v>33.060000000000059</v>
      </c>
      <c r="O37" s="2"/>
      <c r="P37" s="1"/>
      <c r="Q37" s="1"/>
      <c r="R37" s="1"/>
      <c r="S37" s="1"/>
      <c r="T37" s="1"/>
      <c r="U37" s="1"/>
      <c r="V37" s="1"/>
      <c r="W37" s="1"/>
    </row>
    <row r="38" spans="2:23">
      <c r="B38" s="5">
        <f t="shared" si="0"/>
        <v>41036</v>
      </c>
      <c r="C38" s="4">
        <v>27</v>
      </c>
      <c r="D38" s="3">
        <f>ABS((D$10*($B$5/$C$5/100))-D$37)</f>
        <v>42.385000000000069</v>
      </c>
      <c r="E38" s="2"/>
      <c r="F38" s="3">
        <f>ABS((F$10*($B$5/$C$5/100))-F$37)</f>
        <v>44.980000000000054</v>
      </c>
      <c r="G38" s="2"/>
      <c r="H38" s="3">
        <f>ABS((H$10*($B$5/$C$5/100))-H$37)</f>
        <v>41.952500000000008</v>
      </c>
      <c r="I38" s="2"/>
      <c r="J38" s="3">
        <f>ABS((J$10*($B$5/$C$5/100))-J$37)</f>
        <v>32.870000000000061</v>
      </c>
      <c r="K38" s="2"/>
      <c r="L38" s="3">
        <f>ABS((L$10*($B$5/$C$5/100))-L$37)</f>
        <v>32.870000000000061</v>
      </c>
      <c r="M38" s="2"/>
      <c r="N38" s="3">
        <f>ABS((N$10*($B$5/$C$5/100))-N$37)</f>
        <v>32.870000000000061</v>
      </c>
      <c r="O38" s="2"/>
      <c r="P38" s="1"/>
      <c r="Q38" s="1"/>
      <c r="R38" s="1"/>
      <c r="S38" s="1"/>
      <c r="T38" s="1"/>
      <c r="U38" s="1"/>
      <c r="V38" s="1"/>
      <c r="W38" s="1"/>
    </row>
    <row r="39" spans="2:23">
      <c r="B39" s="5">
        <f t="shared" si="0"/>
        <v>41037</v>
      </c>
      <c r="C39" s="4">
        <v>28</v>
      </c>
      <c r="D39" s="3">
        <f>ABS((D$10*($B$5/$C$5/100))-D$38)</f>
        <v>42.140000000000072</v>
      </c>
      <c r="E39" s="2"/>
      <c r="F39" s="3">
        <f>ABS((F$10*($B$5/$C$5/100))-F$38)</f>
        <v>44.720000000000056</v>
      </c>
      <c r="G39" s="2"/>
      <c r="H39" s="3">
        <f>ABS((H$10*($B$5/$C$5/100))-H$38)</f>
        <v>41.710000000000008</v>
      </c>
      <c r="I39" s="2"/>
      <c r="J39" s="3">
        <f>ABS((J$10*($B$5/$C$5/100))-J$38)</f>
        <v>32.680000000000064</v>
      </c>
      <c r="K39" s="2"/>
      <c r="L39" s="3">
        <f>ABS((L$10*($B$5/$C$5/100))-L$38)</f>
        <v>32.680000000000064</v>
      </c>
      <c r="M39" s="2"/>
      <c r="N39" s="3">
        <f>ABS((N$10*($B$5/$C$5/100))-N$38)</f>
        <v>32.680000000000064</v>
      </c>
      <c r="O39" s="2"/>
      <c r="P39" s="1"/>
      <c r="Q39" s="1"/>
      <c r="R39" s="1"/>
      <c r="S39" s="1"/>
      <c r="T39" s="1"/>
      <c r="U39" s="1"/>
      <c r="V39" s="1"/>
      <c r="W39" s="1"/>
    </row>
    <row r="40" spans="2:23">
      <c r="B40" s="5">
        <f t="shared" si="0"/>
        <v>41038</v>
      </c>
      <c r="C40" s="4">
        <v>29</v>
      </c>
      <c r="D40" s="3">
        <f>ABS((D$10*($B$5/$C$5/100))-D$39)</f>
        <v>41.895000000000074</v>
      </c>
      <c r="E40" s="2"/>
      <c r="F40" s="3">
        <f>ABS((F$10*($B$5/$C$5/100))-F$39)</f>
        <v>44.460000000000058</v>
      </c>
      <c r="G40" s="2"/>
      <c r="H40" s="3">
        <f>ABS((H$10*($B$5/$C$5/100))-H$39)</f>
        <v>41.467500000000008</v>
      </c>
      <c r="I40" s="2"/>
      <c r="J40" s="3">
        <f>ABS((J$10*($B$5/$C$5/100))-J$39)</f>
        <v>32.490000000000066</v>
      </c>
      <c r="K40" s="2"/>
      <c r="L40" s="3">
        <f>ABS((L$10*($B$5/$C$5/100))-L$39)</f>
        <v>32.490000000000066</v>
      </c>
      <c r="M40" s="2"/>
      <c r="N40" s="3">
        <f>ABS((N$10*($B$5/$C$5/100))-N$39)</f>
        <v>32.490000000000066</v>
      </c>
      <c r="O40" s="2"/>
      <c r="P40" s="1"/>
      <c r="Q40" s="1"/>
      <c r="R40" s="1"/>
      <c r="S40" s="1"/>
      <c r="T40" s="1"/>
      <c r="U40" s="1"/>
      <c r="V40" s="1"/>
      <c r="W40" s="1"/>
    </row>
    <row r="41" spans="2:23">
      <c r="B41" s="5">
        <f t="shared" si="0"/>
        <v>41039</v>
      </c>
      <c r="C41" s="4">
        <v>30</v>
      </c>
      <c r="D41" s="3">
        <f>ABS((D$10*($B$5/$C$5/100))-D$40)</f>
        <v>41.650000000000077</v>
      </c>
      <c r="E41" s="2"/>
      <c r="F41" s="3">
        <f>ABS((F$10*($B$5/$C$5/100))-F$40)</f>
        <v>44.20000000000006</v>
      </c>
      <c r="G41" s="2"/>
      <c r="H41" s="3">
        <f>ABS((H$10*($B$5/$C$5/100))-H$40)</f>
        <v>41.225000000000009</v>
      </c>
      <c r="I41" s="2"/>
      <c r="J41" s="3">
        <f>ABS((J$10*($B$5/$C$5/100))-J$40)</f>
        <v>32.300000000000068</v>
      </c>
      <c r="K41" s="2"/>
      <c r="L41" s="3">
        <f>ABS((L$10*($B$5/$C$5/100))-L$40)</f>
        <v>32.300000000000068</v>
      </c>
      <c r="M41" s="2"/>
      <c r="N41" s="3">
        <f>ABS((N$10*($B$5/$C$5/100))-N$40)</f>
        <v>32.300000000000068</v>
      </c>
      <c r="O41" s="2"/>
      <c r="P41" s="1"/>
      <c r="Q41" s="1"/>
      <c r="R41" s="1"/>
      <c r="S41" s="1"/>
      <c r="T41" s="1"/>
      <c r="U41" s="1"/>
      <c r="V41" s="1"/>
      <c r="W41" s="1"/>
    </row>
    <row r="42" spans="2:23">
      <c r="B42" s="5">
        <f t="shared" si="0"/>
        <v>41040</v>
      </c>
      <c r="C42" s="4">
        <v>31</v>
      </c>
      <c r="D42" s="3">
        <f>ABS((D$10*($B$5/$C$5/100))-D$41)</f>
        <v>41.405000000000079</v>
      </c>
      <c r="E42" s="2"/>
      <c r="F42" s="3">
        <f>ABS((F$10*($B$5/$C$5/100))-F$41)</f>
        <v>43.940000000000062</v>
      </c>
      <c r="G42" s="2"/>
      <c r="H42" s="3">
        <f>ABS((H$10*($B$5/$C$5/100))-H$41)</f>
        <v>40.982500000000009</v>
      </c>
      <c r="I42" s="2"/>
      <c r="J42" s="3">
        <f>ABS((J$10*($B$5/$C$5/100))-J$41)</f>
        <v>32.11000000000007</v>
      </c>
      <c r="K42" s="2"/>
      <c r="L42" s="3">
        <f>ABS((L$10*($B$5/$C$5/100))-L$41)</f>
        <v>32.11000000000007</v>
      </c>
      <c r="M42" s="2"/>
      <c r="N42" s="3">
        <f>ABS((N$10*($B$5/$C$5/100))-N$41)</f>
        <v>32.11000000000007</v>
      </c>
      <c r="O42" s="2"/>
      <c r="P42" s="1"/>
      <c r="Q42" s="1"/>
      <c r="R42" s="1"/>
      <c r="S42" s="1"/>
      <c r="T42" s="1"/>
      <c r="U42" s="1"/>
      <c r="V42" s="1"/>
      <c r="W42" s="1"/>
    </row>
    <row r="43" spans="2:23">
      <c r="B43" s="5">
        <f t="shared" si="0"/>
        <v>41041</v>
      </c>
      <c r="C43" s="4">
        <v>32</v>
      </c>
      <c r="D43" s="3">
        <f>ABS((D$10*($B$5/$C$5/100))-D$42)</f>
        <v>41.160000000000082</v>
      </c>
      <c r="E43" s="2"/>
      <c r="F43" s="3">
        <f>ABS((F$10*($B$5/$C$5/100))-F$42)</f>
        <v>43.680000000000064</v>
      </c>
      <c r="G43" s="2"/>
      <c r="H43" s="3">
        <f>ABS((H$10*($B$5/$C$5/100))-H$42)</f>
        <v>40.740000000000009</v>
      </c>
      <c r="I43" s="2"/>
      <c r="J43" s="3">
        <f>ABS((J$10*($B$5/$C$5/100))-J$42)</f>
        <v>31.920000000000069</v>
      </c>
      <c r="K43" s="2"/>
      <c r="L43" s="3">
        <f>ABS((L$10*($B$5/$C$5/100))-L$42)</f>
        <v>31.920000000000069</v>
      </c>
      <c r="M43" s="2"/>
      <c r="N43" s="3">
        <f>ABS((N$10*($B$5/$C$5/100))-N$42)</f>
        <v>31.920000000000069</v>
      </c>
      <c r="O43" s="2"/>
      <c r="P43" s="1"/>
      <c r="Q43" s="1"/>
      <c r="R43" s="1"/>
      <c r="S43" s="1"/>
      <c r="T43" s="1"/>
      <c r="U43" s="1"/>
      <c r="V43" s="1"/>
      <c r="W43" s="1"/>
    </row>
    <row r="44" spans="2:23">
      <c r="B44" s="5">
        <f t="shared" si="0"/>
        <v>41042</v>
      </c>
      <c r="C44" s="4">
        <v>33</v>
      </c>
      <c r="D44" s="3">
        <f>ABS((D$10*($B$5/$C$5/100))-D$43)</f>
        <v>40.915000000000084</v>
      </c>
      <c r="E44" s="2"/>
      <c r="F44" s="3">
        <f>ABS((F$10*($B$5/$C$5/100))-F$43)</f>
        <v>43.420000000000066</v>
      </c>
      <c r="G44" s="2"/>
      <c r="H44" s="3">
        <f>ABS((H$10*($B$5/$C$5/100))-H$43)</f>
        <v>40.497500000000009</v>
      </c>
      <c r="I44" s="2"/>
      <c r="J44" s="3">
        <f>ABS((J$10*($B$5/$C$5/100))-J$43)</f>
        <v>31.730000000000068</v>
      </c>
      <c r="K44" s="2"/>
      <c r="L44" s="3">
        <f>ABS((L$10*($B$5/$C$5/100))-L$43)</f>
        <v>31.730000000000068</v>
      </c>
      <c r="M44" s="2"/>
      <c r="N44" s="3">
        <f>ABS((N$10*($B$5/$C$5/100))-N$43)</f>
        <v>31.730000000000068</v>
      </c>
      <c r="O44" s="2"/>
      <c r="P44" s="1"/>
      <c r="Q44" s="1"/>
      <c r="R44" s="1"/>
      <c r="S44" s="1"/>
      <c r="T44" s="1"/>
      <c r="U44" s="1"/>
      <c r="V44" s="1"/>
      <c r="W44" s="1"/>
    </row>
    <row r="45" spans="2:23">
      <c r="B45" s="5">
        <f t="shared" si="0"/>
        <v>41043</v>
      </c>
      <c r="C45" s="4">
        <v>34</v>
      </c>
      <c r="D45" s="3">
        <f>ABS((D$10*($B$5/$C$5/100))-D$44)</f>
        <v>40.670000000000087</v>
      </c>
      <c r="E45" s="2"/>
      <c r="F45" s="3">
        <f>ABS((F$10*($B$5/$C$5/100))-F$44)</f>
        <v>43.160000000000068</v>
      </c>
      <c r="G45" s="2"/>
      <c r="H45" s="3">
        <f>ABS((H$10*($B$5/$C$5/100))-H$44)</f>
        <v>40.25500000000001</v>
      </c>
      <c r="I45" s="2"/>
      <c r="J45" s="3">
        <f>ABS((J$10*($B$5/$C$5/100))-J$44)</f>
        <v>31.540000000000067</v>
      </c>
      <c r="K45" s="2"/>
      <c r="L45" s="3">
        <f>ABS((L$10*($B$5/$C$5/100))-L$44)</f>
        <v>31.540000000000067</v>
      </c>
      <c r="M45" s="2"/>
      <c r="N45" s="3">
        <f>ABS((N$10*($B$5/$C$5/100))-N$44)</f>
        <v>31.540000000000067</v>
      </c>
      <c r="O45" s="2"/>
      <c r="P45" s="1"/>
      <c r="Q45" s="1"/>
      <c r="R45" s="1"/>
      <c r="S45" s="1"/>
      <c r="T45" s="1"/>
      <c r="U45" s="1"/>
      <c r="V45" s="1"/>
      <c r="W45" s="1"/>
    </row>
    <row r="46" spans="2:23">
      <c r="B46" s="5">
        <f t="shared" si="0"/>
        <v>41044</v>
      </c>
      <c r="C46" s="4">
        <v>35</v>
      </c>
      <c r="D46" s="3">
        <f>ABS((D$10*($B$5/$C$5/100))-D$45)</f>
        <v>40.42500000000009</v>
      </c>
      <c r="E46" s="2"/>
      <c r="F46" s="3">
        <f>ABS((F$10*($B$5/$C$5/100))-F$45)</f>
        <v>42.90000000000007</v>
      </c>
      <c r="G46" s="2"/>
      <c r="H46" s="3">
        <f>ABS((H$10*($B$5/$C$5/100))-H$45)</f>
        <v>40.01250000000001</v>
      </c>
      <c r="I46" s="2"/>
      <c r="J46" s="3">
        <f>ABS((J$10*($B$5/$C$5/100))-J$45)</f>
        <v>31.350000000000065</v>
      </c>
      <c r="K46" s="2"/>
      <c r="L46" s="3">
        <f>ABS((L$10*($B$5/$C$5/100))-L$45)</f>
        <v>31.350000000000065</v>
      </c>
      <c r="M46" s="2"/>
      <c r="N46" s="3">
        <f>ABS((N$10*($B$5/$C$5/100))-N$45)</f>
        <v>31.350000000000065</v>
      </c>
      <c r="O46" s="2"/>
      <c r="P46" s="1"/>
      <c r="Q46" s="1"/>
      <c r="R46" s="1"/>
      <c r="S46" s="1"/>
      <c r="T46" s="1"/>
      <c r="U46" s="1"/>
      <c r="V46" s="1"/>
      <c r="W46" s="1"/>
    </row>
    <row r="47" spans="2:2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</sheetData>
  <mergeCells count="26">
    <mergeCell ref="B3:B4"/>
    <mergeCell ref="C3:C4"/>
    <mergeCell ref="L5:O5"/>
    <mergeCell ref="H10:I10"/>
    <mergeCell ref="F9:G9"/>
    <mergeCell ref="H9:I9"/>
    <mergeCell ref="J9:K9"/>
    <mergeCell ref="J10:K10"/>
    <mergeCell ref="L10:M10"/>
    <mergeCell ref="N10:O10"/>
    <mergeCell ref="D10:E10"/>
    <mergeCell ref="F8:G8"/>
    <mergeCell ref="H8:I8"/>
    <mergeCell ref="F10:G10"/>
    <mergeCell ref="J8:K8"/>
    <mergeCell ref="L8:M8"/>
    <mergeCell ref="D8:E8"/>
    <mergeCell ref="D9:E9"/>
    <mergeCell ref="R4:V5"/>
    <mergeCell ref="R2:V3"/>
    <mergeCell ref="L9:M9"/>
    <mergeCell ref="N9:O9"/>
    <mergeCell ref="H2:P3"/>
    <mergeCell ref="E3:E4"/>
    <mergeCell ref="F3:F4"/>
    <mergeCell ref="N8:O8"/>
  </mergeCells>
  <phoneticPr fontId="0" type="noConversion"/>
  <conditionalFormatting sqref="B12:B46">
    <cfRule type="cellIs" dxfId="7" priority="8" operator="greaterThan">
      <formula>$F$5</formula>
    </cfRule>
  </conditionalFormatting>
  <conditionalFormatting sqref="D12:D46">
    <cfRule type="cellIs" dxfId="6" priority="7" operator="lessThan">
      <formula>$D$10*((100-$B$5)/100)</formula>
    </cfRule>
  </conditionalFormatting>
  <conditionalFormatting sqref="C12:C46">
    <cfRule type="cellIs" dxfId="5" priority="6" operator="greaterThan">
      <formula>$C$5</formula>
    </cfRule>
  </conditionalFormatting>
  <conditionalFormatting sqref="F12:F46">
    <cfRule type="cellIs" dxfId="4" priority="5" operator="lessThan">
      <formula>$F$10*((100-$B$5)/100)</formula>
    </cfRule>
  </conditionalFormatting>
  <conditionalFormatting sqref="H12:H46">
    <cfRule type="cellIs" dxfId="3" priority="4" operator="lessThan">
      <formula>$H$10*((100-$B$5)/100)</formula>
    </cfRule>
  </conditionalFormatting>
  <conditionalFormatting sqref="J12:J46">
    <cfRule type="cellIs" dxfId="2" priority="3" operator="lessThan">
      <formula>$J$10*((100-$B$5)/100)</formula>
    </cfRule>
  </conditionalFormatting>
  <conditionalFormatting sqref="L12:L46">
    <cfRule type="cellIs" dxfId="1" priority="2" operator="lessThan">
      <formula>$L$10*((100-$B$5)/100)</formula>
    </cfRule>
  </conditionalFormatting>
  <conditionalFormatting sqref="N12:N46">
    <cfRule type="cellIs" dxfId="0" priority="1" operator="lessThan">
      <formula>$N$10*((100-$B$5)/100)</formula>
    </cfRule>
  </conditionalFormatting>
  <dataValidations count="1">
    <dataValidation type="list" allowBlank="1" showInputMessage="1" showErrorMessage="1" sqref="L5">
      <formula1>espece_paon_faisan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D3:E4"/>
  <sheetViews>
    <sheetView topLeftCell="A2" workbookViewId="0">
      <selection activeCell="D2" sqref="D2:E2"/>
    </sheetView>
  </sheetViews>
  <sheetFormatPr baseColWidth="10" defaultColWidth="11" defaultRowHeight="15"/>
  <cols>
    <col min="1" max="16384" width="11" style="1"/>
  </cols>
  <sheetData>
    <row r="3" spans="4:5" ht="15.75" thickBot="1"/>
    <row r="4" spans="4:5" ht="27" thickBot="1">
      <c r="D4" s="35" t="s">
        <v>16</v>
      </c>
      <c r="E4" s="36"/>
    </row>
  </sheetData>
  <mergeCells count="1">
    <mergeCell ref="D4:E4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D1:E2"/>
  <sheetViews>
    <sheetView workbookViewId="0">
      <selection activeCell="D2" sqref="D2:E2"/>
    </sheetView>
  </sheetViews>
  <sheetFormatPr baseColWidth="10" defaultColWidth="11" defaultRowHeight="15"/>
  <cols>
    <col min="1" max="16384" width="11" style="1"/>
  </cols>
  <sheetData>
    <row r="1" spans="4:5" ht="15.75" thickBot="1"/>
    <row r="2" spans="4:5" ht="27" thickBot="1">
      <c r="D2" s="35" t="s">
        <v>15</v>
      </c>
      <c r="E2" s="36"/>
    </row>
  </sheetData>
  <mergeCells count="1">
    <mergeCell ref="D2:E2"/>
  </mergeCells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D2:E3"/>
  <sheetViews>
    <sheetView workbookViewId="0">
      <selection activeCell="C2" sqref="C2"/>
    </sheetView>
  </sheetViews>
  <sheetFormatPr baseColWidth="10" defaultColWidth="11" defaultRowHeight="15"/>
  <cols>
    <col min="1" max="16384" width="11" style="1"/>
  </cols>
  <sheetData>
    <row r="2" spans="4:5" ht="15.75" thickBot="1"/>
    <row r="3" spans="4:5" ht="27" thickBot="1">
      <c r="D3" s="35" t="s">
        <v>17</v>
      </c>
      <c r="E3" s="36"/>
    </row>
  </sheetData>
  <mergeCells count="1">
    <mergeCell ref="D3:E3"/>
  </mergeCells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D2:E3"/>
  <sheetViews>
    <sheetView workbookViewId="0">
      <selection activeCell="C3" sqref="C3"/>
    </sheetView>
  </sheetViews>
  <sheetFormatPr baseColWidth="10" defaultColWidth="11" defaultRowHeight="15"/>
  <cols>
    <col min="1" max="16384" width="11" style="1"/>
  </cols>
  <sheetData>
    <row r="2" spans="4:5" ht="15.75" thickBot="1"/>
    <row r="3" spans="4:5" ht="27" thickBot="1">
      <c r="D3" s="35" t="s">
        <v>18</v>
      </c>
      <c r="E3" s="36"/>
    </row>
  </sheetData>
  <mergeCells count="1">
    <mergeCell ref="D3:E3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D2:E3"/>
  <sheetViews>
    <sheetView workbookViewId="0">
      <selection sqref="A1:IV65536"/>
    </sheetView>
  </sheetViews>
  <sheetFormatPr baseColWidth="10" defaultColWidth="11" defaultRowHeight="15"/>
  <cols>
    <col min="1" max="16384" width="11" style="1"/>
  </cols>
  <sheetData>
    <row r="2" spans="4:5" ht="15.75" thickBot="1"/>
    <row r="3" spans="4:5" ht="27" thickBot="1">
      <c r="D3" s="35" t="s">
        <v>19</v>
      </c>
      <c r="E3" s="36"/>
    </row>
  </sheetData>
  <mergeCells count="1">
    <mergeCell ref="D3:E3"/>
  </mergeCells>
  <phoneticPr fontId="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D2:E3"/>
  <sheetViews>
    <sheetView workbookViewId="0">
      <selection activeCell="K23" sqref="K23"/>
    </sheetView>
  </sheetViews>
  <sheetFormatPr baseColWidth="10" defaultColWidth="11" defaultRowHeight="15"/>
  <cols>
    <col min="1" max="16384" width="11" style="1"/>
  </cols>
  <sheetData>
    <row r="2" spans="4:5" ht="15.75" thickBot="1"/>
    <row r="3" spans="4:5" ht="27" thickBot="1">
      <c r="D3" s="35" t="s">
        <v>20</v>
      </c>
      <c r="E3" s="36"/>
    </row>
  </sheetData>
  <mergeCells count="1">
    <mergeCell ref="D3:E3"/>
  </mergeCells>
  <phoneticPr fontId="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42"/>
  <sheetViews>
    <sheetView workbookViewId="0">
      <selection activeCell="E25" sqref="E25"/>
    </sheetView>
  </sheetViews>
  <sheetFormatPr baseColWidth="10" defaultRowHeight="15"/>
  <cols>
    <col min="1" max="1" width="43.33203125" bestFit="1" customWidth="1"/>
  </cols>
  <sheetData>
    <row r="1" spans="1:1" ht="15.75">
      <c r="A1" s="12" t="s">
        <v>22</v>
      </c>
    </row>
    <row r="2" spans="1:1" ht="15.75">
      <c r="A2" s="12" t="s">
        <v>23</v>
      </c>
    </row>
    <row r="3" spans="1:1" ht="15.75">
      <c r="A3" s="12" t="s">
        <v>24</v>
      </c>
    </row>
    <row r="4" spans="1:1" ht="15.75">
      <c r="A4" s="12" t="s">
        <v>25</v>
      </c>
    </row>
    <row r="5" spans="1:1" ht="15.75">
      <c r="A5" s="12" t="s">
        <v>26</v>
      </c>
    </row>
    <row r="6" spans="1:1" ht="15.75">
      <c r="A6" s="12" t="s">
        <v>11</v>
      </c>
    </row>
    <row r="7" spans="1:1" ht="15.75">
      <c r="A7" s="12" t="s">
        <v>27</v>
      </c>
    </row>
    <row r="8" spans="1:1" ht="15.75">
      <c r="A8" s="12" t="s">
        <v>28</v>
      </c>
    </row>
    <row r="9" spans="1:1" ht="15.75">
      <c r="A9" s="12" t="s">
        <v>29</v>
      </c>
    </row>
    <row r="10" spans="1:1" ht="15.75">
      <c r="A10" s="12" t="s">
        <v>30</v>
      </c>
    </row>
    <row r="11" spans="1:1" ht="15.75">
      <c r="A11" s="12" t="s">
        <v>31</v>
      </c>
    </row>
    <row r="12" spans="1:1" ht="15.75">
      <c r="A12" s="12" t="s">
        <v>32</v>
      </c>
    </row>
    <row r="13" spans="1:1" ht="15.75">
      <c r="A13" s="12" t="s">
        <v>62</v>
      </c>
    </row>
    <row r="14" spans="1:1" ht="15.75">
      <c r="A14" s="12" t="s">
        <v>33</v>
      </c>
    </row>
    <row r="15" spans="1:1" ht="15.75">
      <c r="A15" s="12" t="s">
        <v>34</v>
      </c>
    </row>
    <row r="16" spans="1:1" ht="15.75">
      <c r="A16" s="12" t="s">
        <v>35</v>
      </c>
    </row>
    <row r="17" spans="1:1" ht="15.75">
      <c r="A17" s="12" t="s">
        <v>36</v>
      </c>
    </row>
    <row r="18" spans="1:1" ht="15.75">
      <c r="A18" s="12" t="s">
        <v>37</v>
      </c>
    </row>
    <row r="19" spans="1:1" ht="15.75">
      <c r="A19" s="12" t="s">
        <v>38</v>
      </c>
    </row>
    <row r="20" spans="1:1" ht="15.75">
      <c r="A20" s="12" t="s">
        <v>39</v>
      </c>
    </row>
    <row r="21" spans="1:1" ht="15.75">
      <c r="A21" s="12" t="s">
        <v>40</v>
      </c>
    </row>
    <row r="22" spans="1:1" ht="15.75">
      <c r="A22" s="12" t="s">
        <v>41</v>
      </c>
    </row>
    <row r="23" spans="1:1" ht="15.75">
      <c r="A23" s="12" t="s">
        <v>42</v>
      </c>
    </row>
    <row r="24" spans="1:1" ht="15.75">
      <c r="A24" s="12" t="s">
        <v>43</v>
      </c>
    </row>
    <row r="25" spans="1:1" ht="15.75">
      <c r="A25" s="12" t="s">
        <v>44</v>
      </c>
    </row>
    <row r="26" spans="1:1" ht="15.75">
      <c r="A26" s="12" t="s">
        <v>45</v>
      </c>
    </row>
    <row r="27" spans="1:1" ht="15.75">
      <c r="A27" s="12" t="s">
        <v>46</v>
      </c>
    </row>
    <row r="28" spans="1:1" ht="15.75">
      <c r="A28" s="12" t="s">
        <v>61</v>
      </c>
    </row>
    <row r="29" spans="1:1" ht="15.75">
      <c r="A29" s="12" t="s">
        <v>47</v>
      </c>
    </row>
    <row r="30" spans="1:1" ht="15.75">
      <c r="A30" s="12" t="s">
        <v>48</v>
      </c>
    </row>
    <row r="31" spans="1:1" ht="15.75">
      <c r="A31" s="12" t="s">
        <v>49</v>
      </c>
    </row>
    <row r="32" spans="1:1" ht="15.75">
      <c r="A32" s="12" t="s">
        <v>50</v>
      </c>
    </row>
    <row r="33" spans="1:1" ht="15.75">
      <c r="A33" s="12" t="s">
        <v>51</v>
      </c>
    </row>
    <row r="34" spans="1:1" ht="15.75">
      <c r="A34" s="12" t="s">
        <v>52</v>
      </c>
    </row>
    <row r="35" spans="1:1" ht="15.75">
      <c r="A35" s="12" t="s">
        <v>53</v>
      </c>
    </row>
    <row r="36" spans="1:1" ht="15.75">
      <c r="A36" s="12" t="s">
        <v>54</v>
      </c>
    </row>
    <row r="37" spans="1:1" ht="15.75">
      <c r="A37" s="12" t="s">
        <v>55</v>
      </c>
    </row>
    <row r="38" spans="1:1" ht="15.75">
      <c r="A38" s="12" t="s">
        <v>56</v>
      </c>
    </row>
    <row r="39" spans="1:1" ht="15.75">
      <c r="A39" s="12" t="s">
        <v>63</v>
      </c>
    </row>
    <row r="40" spans="1:1" ht="15.75">
      <c r="A40" s="12" t="s">
        <v>57</v>
      </c>
    </row>
    <row r="41" spans="1:1" ht="15.75">
      <c r="A41" s="12" t="s">
        <v>58</v>
      </c>
    </row>
    <row r="42" spans="1:1" ht="15.75">
      <c r="A42" s="12" t="s">
        <v>59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20" sqref="A20"/>
    </sheetView>
  </sheetViews>
  <sheetFormatPr baseColWidth="10" defaultColWidth="11" defaultRowHeight="15"/>
  <cols>
    <col min="1" max="1" width="43.33203125" style="1" customWidth="1"/>
    <col min="2" max="16384" width="11" style="1"/>
  </cols>
  <sheetData>
    <row r="1" spans="1:1">
      <c r="A1" s="1" t="s">
        <v>67</v>
      </c>
    </row>
    <row r="3" spans="1:1">
      <c r="A3" s="19" t="s">
        <v>73</v>
      </c>
    </row>
    <row r="4" spans="1:1">
      <c r="A4" s="19" t="s">
        <v>65</v>
      </c>
    </row>
    <row r="5" spans="1:1">
      <c r="A5" s="19" t="s">
        <v>71</v>
      </c>
    </row>
    <row r="6" spans="1:1">
      <c r="A6" s="19" t="s">
        <v>72</v>
      </c>
    </row>
    <row r="7" spans="1:1">
      <c r="A7" s="19"/>
    </row>
    <row r="8" spans="1:1">
      <c r="A8" s="1" t="s">
        <v>68</v>
      </c>
    </row>
    <row r="10" spans="1:1">
      <c r="A10" s="19" t="s">
        <v>66</v>
      </c>
    </row>
    <row r="12" spans="1:1">
      <c r="A12" s="1" t="s">
        <v>69</v>
      </c>
    </row>
    <row r="14" spans="1:1">
      <c r="A14" s="19" t="s">
        <v>70</v>
      </c>
    </row>
  </sheetData>
  <sheetProtection password="DD31" sheet="1" objects="1" scenarios="1"/>
  <phoneticPr fontId="0" type="noConversion"/>
  <hyperlinks>
    <hyperlink ref="A4" r:id="rId1"/>
    <hyperlink ref="A10" r:id="rId2"/>
    <hyperlink ref="A14" r:id="rId3"/>
    <hyperlink ref="A5" r:id="rId4"/>
    <hyperlink ref="A6" r:id="rId5"/>
    <hyperlink ref="A3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Données</vt:lpstr>
      <vt:lpstr>Graph oeuf 1</vt:lpstr>
      <vt:lpstr>Graph oeuf 2</vt:lpstr>
      <vt:lpstr>Graph oeuf 3</vt:lpstr>
      <vt:lpstr>Graph oeuf 4</vt:lpstr>
      <vt:lpstr>Graph oeuf 5</vt:lpstr>
      <vt:lpstr>Graph oeuf 6</vt:lpstr>
      <vt:lpstr>espèces</vt:lpstr>
      <vt:lpstr>Adresse</vt:lpstr>
      <vt:lpstr>espece_paon_faisan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christophe</cp:lastModifiedBy>
  <dcterms:created xsi:type="dcterms:W3CDTF">2012-04-26T20:23:10Z</dcterms:created>
  <dcterms:modified xsi:type="dcterms:W3CDTF">2012-05-01T20:14:35Z</dcterms:modified>
</cp:coreProperties>
</file>